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1"/>
  </bookViews>
  <sheets>
    <sheet name="программы 2022" sheetId="1" r:id="rId1"/>
    <sheet name="ведомственная 2022" sheetId="2" r:id="rId2"/>
  </sheets>
  <definedNames/>
  <calcPr fullCalcOnLoad="1"/>
</workbook>
</file>

<file path=xl/sharedStrings.xml><?xml version="1.0" encoding="utf-8"?>
<sst xmlns="http://schemas.openxmlformats.org/spreadsheetml/2006/main" count="2122" uniqueCount="434">
  <si>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</si>
  <si>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</si>
  <si>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</si>
  <si>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</si>
  <si>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</si>
  <si>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</si>
  <si>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</si>
  <si>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</si>
  <si>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</si>
  <si>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</si>
  <si>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</si>
  <si>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</si>
  <si>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</si>
  <si>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</si>
  <si>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</si>
  <si>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</si>
  <si>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</si>
  <si>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</si>
  <si>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</si>
  <si>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</si>
  <si>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</si>
  <si>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</si>
  <si>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</si>
  <si>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</si>
  <si>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</si>
  <si>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</si>
  <si>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</si>
  <si>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</si>
  <si>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</si>
  <si>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</si>
  <si>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</si>
  <si>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</si>
  <si>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</si>
  <si>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</si>
  <si>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</si>
  <si>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</si>
  <si>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</si>
  <si>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</si>
  <si>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03 0 00 00000</t>
  </si>
  <si>
    <t>04 0 00 00000</t>
  </si>
  <si>
    <t>10 0 05 00000</t>
  </si>
  <si>
    <t>0412</t>
  </si>
  <si>
    <t>0801</t>
  </si>
  <si>
    <t>1105</t>
  </si>
  <si>
    <t>0707</t>
  </si>
  <si>
    <t>0113</t>
  </si>
  <si>
    <t>1003</t>
  </si>
  <si>
    <t>Расходы на выплаты по оплате труда  главы МО "Бугровское сельское поселение"</t>
  </si>
  <si>
    <t>02 0 01 00030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</si>
  <si>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</si>
  <si>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</si>
  <si>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</si>
  <si>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0310</t>
  </si>
  <si>
    <t>0309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</si>
  <si>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</si>
  <si>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</si>
  <si>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</si>
  <si>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0502</t>
  </si>
  <si>
    <t>0409</t>
  </si>
  <si>
    <t>Финансирование работ в области теплоснабжения</t>
  </si>
  <si>
    <t>0503</t>
  </si>
  <si>
    <t>Устройство парковок для автомобилей</t>
  </si>
  <si>
    <t>01 0 02 00011</t>
  </si>
  <si>
    <t>02 0 02 00031</t>
  </si>
  <si>
    <t>Устройство и ремонт павильонов ТБО</t>
  </si>
  <si>
    <t>05 0 00 00000</t>
  </si>
  <si>
    <t>Организация лечения и обеспечение  жизненно-необходимыми товарами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</si>
  <si>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</si>
  <si>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</si>
  <si>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</si>
  <si>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</si>
  <si>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</si>
  <si>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>Расходы на содержание специалиста ВУС   администрации МО "Бугровское сельское поселение"</t>
  </si>
  <si>
    <t>0203</t>
  </si>
  <si>
    <t>1001</t>
  </si>
  <si>
    <t>10 0 05 71340</t>
  </si>
  <si>
    <t>Материально-техническое оснащение мероприятий по предотвращению ЧС и стихийных бедствий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</si>
  <si>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</si>
  <si>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</si>
  <si>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</si>
  <si>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</si>
  <si>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</si>
  <si>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</si>
  <si>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</si>
  <si>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</si>
  <si>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</si>
  <si>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</si>
  <si>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</si>
  <si>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</si>
  <si>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Расходы на вознаграждение старост сельских населенных пунктов</t>
  </si>
  <si>
    <t>Премии и гранты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</si>
  <si>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</si>
  <si>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</si>
  <si>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</si>
  <si>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</si>
  <si>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</si>
  <si>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</si>
  <si>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</si>
  <si>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</si>
  <si>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</si>
  <si>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 xml:space="preserve">Бюджетные инвестиции </t>
  </si>
  <si>
    <t>001</t>
  </si>
  <si>
    <t>05</t>
  </si>
  <si>
    <t>02</t>
  </si>
  <si>
    <t>Образование</t>
  </si>
  <si>
    <t>Культура , кинематография</t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</si>
  <si>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</si>
  <si>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</si>
  <si>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</si>
  <si>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</si>
  <si>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</si>
  <si>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</si>
  <si>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</si>
  <si>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</si>
  <si>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</si>
  <si>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</si>
  <si>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Строительство и реконструкция объектов газификации за счет средств областного бюджета</t>
  </si>
  <si>
    <t>Строительство и реконструкция объектов газификации за счет средств местного бюджета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</si>
  <si>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</si>
  <si>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</si>
  <si>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</si>
  <si>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0314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</si>
  <si>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</si>
  <si>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</si>
  <si>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</si>
  <si>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</si>
  <si>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12 500,0</t>
  </si>
  <si>
    <t>13 500,0</t>
  </si>
  <si>
    <t>14 500,0</t>
  </si>
  <si>
    <t>15 500,0</t>
  </si>
  <si>
    <t>Финсансирование мероприятий в области молодежной политики</t>
  </si>
  <si>
    <t>Переселение граждан, проживающих в помещении, не отвечающем установленным для жилых помещений требованиям</t>
  </si>
  <si>
    <t>Механизированная уборка автомобильных дорог, проездов на территории МО "Бугровское сельское поселение"</t>
  </si>
  <si>
    <t>04</t>
  </si>
  <si>
    <t>09</t>
  </si>
  <si>
    <t>04 0 01 00170</t>
  </si>
  <si>
    <t>Финанасирование мероприятий в области молодежной политики</t>
  </si>
  <si>
    <t>Предоставление гражданам, нуждающимися в жилых помещениях, предоставляемых по договорам социального найма, качественного жилья</t>
  </si>
  <si>
    <t>07 0 01 00091</t>
  </si>
  <si>
    <t>01</t>
  </si>
  <si>
    <t>410</t>
  </si>
  <si>
    <t>Сумма, тыс.руб.</t>
  </si>
  <si>
    <t>5</t>
  </si>
  <si>
    <t>Поддержка общественной инфраструктуры муниципального значения за счет средств областного бюджета</t>
  </si>
  <si>
    <t>04 0 02 S4840</t>
  </si>
  <si>
    <t>новый КЦСР</t>
  </si>
  <si>
    <t>Единовременные денежные выплаты при рождении ребенка</t>
  </si>
  <si>
    <t>06 0 00 00000</t>
  </si>
  <si>
    <t>Благоустройство территории дер.Савочкино в рамках реализации областного закона от 28 декабря 2018 г.№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фомах на территориях  муниципальных образований Ленинградской обалсти" на 2021 год и на плановый период 2022 и 2023 годов</t>
  </si>
  <si>
    <t>НОВЫЙ КЦС</t>
  </si>
  <si>
    <t>Муниципальная программа " Развитие межмуниципального, межконфессионального сотрудничеситва МО "Бугровское сельское поселение" на 2021-2023 годы"</t>
  </si>
  <si>
    <t>Муниципальная программа «Энергосбережение и повышение энергетической эффективности в сфере жилищно-коммунального хозяйства МО «Бугровское сельское поселение» на 2020-2022 годы»</t>
  </si>
  <si>
    <t>08 0 00 00000</t>
  </si>
  <si>
    <t>Утепление фасадов многоквартирных домов</t>
  </si>
  <si>
    <t>810</t>
  </si>
  <si>
    <t>09 0 00 00000</t>
  </si>
  <si>
    <t>новые КЦСР</t>
  </si>
  <si>
    <t>240</t>
  </si>
  <si>
    <t>Муниципальная программа "Муниципальное управление администрации МО "Бугровское сельское поселение" в 2021-2025 годах"</t>
  </si>
  <si>
    <t>Расходы на выплаты по оплате труда главы муниципального образования</t>
  </si>
  <si>
    <t xml:space="preserve">Приобретение товаров, работ, услуг в целях обеспечения текущего функционирования органов местного самоуправления органов местного самоуправления </t>
  </si>
  <si>
    <t>Компенсационные выплаты депутатм МО "Бугровское сельское поселение"</t>
  </si>
  <si>
    <t>120</t>
  </si>
  <si>
    <t>Исполнение обязательств в рамках реализации решений Совета депутатов МО "Бугровское сельское поселение"</t>
  </si>
  <si>
    <t>Расходы на выплаты по оплате труда главы администрации</t>
  </si>
  <si>
    <t xml:space="preserve">Расходы на выплаты по оплате труда специалистам администрации </t>
  </si>
  <si>
    <t>Расходы, связанные с владением, пользованием и распоряжением имуществом, находящемся в муниципальной собственности</t>
  </si>
  <si>
    <t>Осуществление муниципальных полномочий в области земельных отношений</t>
  </si>
  <si>
    <t>Взносы на капитальный ремонт общего имущества многоквартирных домов</t>
  </si>
  <si>
    <t>540</t>
  </si>
  <si>
    <t>Формирование  комфортной городской среды в рамках государственной программы Лениградской области "Формирование городской среды и обеспечение качественным жильем граждан на территории Ленинградской области"</t>
  </si>
  <si>
    <t>новое название КЦСР</t>
  </si>
  <si>
    <t>Текущий ремонт дворовых территорий многоквартирных домов, проездов к дворовым территориям многоквартирных домов п.Бугры</t>
  </si>
  <si>
    <t>включ.550тыс.субсидия</t>
  </si>
  <si>
    <t>Единовременные денежные  выплаты семьям при рождении ребенка</t>
  </si>
  <si>
    <t>актуализация схем теплоснабжения +300</t>
  </si>
  <si>
    <t>??????</t>
  </si>
  <si>
    <t>переименовать КЦСР</t>
  </si>
  <si>
    <t>Устройство, ремонт и содержание детских и спортивных площадок</t>
  </si>
  <si>
    <t>Проектирование, строительство административного здания  в д.Энколово</t>
  </si>
  <si>
    <t>Подготовка и размещение информации о деятельности органов местного самоуправления в  печатных и электронных СМИ</t>
  </si>
  <si>
    <t>Реализация прочих направлений расходов МО "Бугровское сельское поселение"</t>
  </si>
  <si>
    <t>Расходы на приобретение и изготовление цветочной и сувенирной продукции</t>
  </si>
  <si>
    <t>Ежегодный членский взнос членов ассоциации  "Совета муниципальных образований Ленинградской области"</t>
  </si>
  <si>
    <t xml:space="preserve">Расходы на выплаты по по оплате труда главы админстрации   </t>
  </si>
  <si>
    <t>Расходы на вознаграждение старост сельских поселений</t>
  </si>
  <si>
    <t>03 0 01 00052</t>
  </si>
  <si>
    <t>Проектирование, строительство административного здания в д.Энколово</t>
  </si>
  <si>
    <t>Единовременные денежные выплаты семьям при рождении ребенка</t>
  </si>
  <si>
    <t>Межбюджетные трансферты на передачу отдельных полномочий контрольно-счетного органа МО "Бугровское сельское поселение"</t>
  </si>
  <si>
    <t xml:space="preserve">Межбютжетные трансферты на передачу отдельных бюджетных полномочий по организации исполнения бюджета </t>
  </si>
  <si>
    <t>Обеспечение деятельности муниципального автономного учреждения культурно-досуговый центр "Бугры"</t>
  </si>
  <si>
    <t>20 0 00 00000</t>
  </si>
  <si>
    <t>03 0 03 03021</t>
  </si>
  <si>
    <t>Единовременные денежные выплаты ветеранам ВОВ, пенсионерам, инвалидам, гражданам, оказавшимся в трудной жизненной ситуации</t>
  </si>
  <si>
    <t>Муниципальная программа " Развитие межмуниципального, межконфессионального сотрудничества МО "Бугровское сельское поселение" на 2021-2023 годы"</t>
  </si>
  <si>
    <t>Единовременные денежные выплаты ветеранам ВОВ, пенсионерам, инвалидам и гражданам, оказавшимся в трудной жизненной ситуации</t>
  </si>
  <si>
    <t>Участие и организация международных, межмуниципальных семинаров, фестивалей</t>
  </si>
  <si>
    <t>08 0 01 04021</t>
  </si>
  <si>
    <t>Замена  деревянных окон на пластиковые  в многоквартирных домах</t>
  </si>
  <si>
    <t>Замена деревянных окон на пластиковые в многоквартирных домах</t>
  </si>
  <si>
    <t xml:space="preserve">Межбюджетные трансферты на передачу отдельных полномочий контрольно-счетного органа МО «Бугровское сельское поселение» </t>
  </si>
  <si>
    <t>Межбюджетные трансферты на передачу отдельных бюджетных полномочий по организации исполнения бюджета</t>
  </si>
  <si>
    <t>03 0 04 S4840</t>
  </si>
  <si>
    <t>Устройство малых архитектурных форм и других объектов благоустройства</t>
  </si>
  <si>
    <t>Ремонт автомобильных дорог общегопользования местного значения</t>
  </si>
  <si>
    <t>03 0 01 S0140</t>
  </si>
  <si>
    <t>Исполнение судебных актов</t>
  </si>
  <si>
    <t>03 0 03 S4840</t>
  </si>
  <si>
    <t>Межбютжетные трансферты на передачу отдельных бюджетных полномочий в области жилищных отношений</t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</si>
  <si>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01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</si>
  <si>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02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</si>
  <si>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03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</si>
  <si>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04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</si>
  <si>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11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</si>
  <si>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13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</si>
  <si>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09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</si>
  <si>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05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</si>
  <si>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07</t>
    </r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</si>
  <si>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08</t>
    </r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</si>
  <si>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2022 год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</si>
  <si>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2022 год</t>
  </si>
  <si>
    <t>Участие в публичных мероприятиях в сфере малого и среднего бизнеса, направленных на укрепление взаимодействия предпринимательских кругов  с органами муниципальной власти</t>
  </si>
  <si>
    <t>10 0 00 00000</t>
  </si>
  <si>
    <t xml:space="preserve">Муниципальная программа "Благоустройство территории МО "Бугровское сельское поселение" на 2022-2026 годы"    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</si>
  <si>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2022-2026 годы"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</si>
  <si>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2022-2026 годы"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</si>
  <si>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2022-2026 годы»</t>
  </si>
  <si>
    <t>Муниципальная программа "Социальная поддержка отдельных категорий граждан в МО "Бугровское сельское поселение" на 2022-2026 годы"</t>
  </si>
  <si>
    <t xml:space="preserve">Муниципальная программа «Развитие малого и среднего предпринимательства на территории МО «Бугровское сельское поселение» на 2022-2026 годы» </t>
  </si>
  <si>
    <t xml:space="preserve">Муниципальная программа "Благоустройство территории МО "Бугровское сельчское поселение" на 2022-2026 годы"    </t>
  </si>
  <si>
    <t>Муниципальная программа "Обеспечение качественным жильем жителей МО "Бугровское сельское поселение"  на 2020-2024 годы"</t>
  </si>
  <si>
    <t>междом, несанкц.свалки</t>
  </si>
  <si>
    <t>Устройство площадки для занятия активными видами спорта</t>
  </si>
  <si>
    <t>0,5</t>
  </si>
  <si>
    <t>02 0 03 00000</t>
  </si>
  <si>
    <t xml:space="preserve">Проектирование, ремонт и строительство сетей и сооружений водоснабжения и водоотведения </t>
  </si>
  <si>
    <t>02 0 03 04032</t>
  </si>
  <si>
    <t>02 0 03 00032</t>
  </si>
  <si>
    <t>Финансирование работ в области водоснабжения и водоотведения</t>
  </si>
  <si>
    <t>Субсидия на  финансовое  обеспечение (возмещение) затрат   по капитальному ремонту  систем водоснабжения и водоотведению, находящихся в хозяйственном  ведении МУП "Бугровские тепловые сети"</t>
  </si>
  <si>
    <t>Финансирование работ по разработке комплексных проектов и энергетических обследований объектов участников жилищно - коммунальной структуры</t>
  </si>
  <si>
    <t>Благоустройство части территорий п.Бугры в рамках реализации областного закона от 15 января 2018 г. № 3-оз  "О содействии участию населения в осуществлении местного самоуправления в иных фомах на территориях административных центров и городских поселков муниципальных образований Ленинградской области"</t>
  </si>
  <si>
    <t xml:space="preserve">Благоустройство территории дер.Мистолово в рамках реализации областного закона от 28 декабря 2018 г.№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территориях  муниципальных образований Ленинградской области" </t>
  </si>
  <si>
    <t>в финансир.работ по благ.территории 31млн.</t>
  </si>
  <si>
    <t>Комплекс процессных мероприятий "Обеспечение деятельности  муниципального казенного учреждения "Охрана общественного порядка"</t>
  </si>
  <si>
    <t>02 5 01 00030</t>
  </si>
  <si>
    <t>Работы по содержанию автомобильных дорог и профилактике безопасности дорожного движения на территории МО "Бугровское сельское поселение"</t>
  </si>
  <si>
    <t>Благоустройство придомовых территорий МО "Бугровское сельское поселение"</t>
  </si>
  <si>
    <t>Обработка территории МО "Бугровское сельское поселение" от борщевика Сосновского</t>
  </si>
  <si>
    <t>Подготовка к праздничным мероприятиям, проводимых на  территории МО "Бугровское сельское поселение"</t>
  </si>
  <si>
    <t xml:space="preserve">Мероприятия, направленные на развитие иных форм местного самоуправления на части территории МО "Бугровское сельское поселение" </t>
  </si>
  <si>
    <t>03 1 F2 00000</t>
  </si>
  <si>
    <t>Федеральный проект "Формирование современной комфортной городской среды"</t>
  </si>
  <si>
    <t>03 1 F2 55550</t>
  </si>
  <si>
    <t>04 4 01 00000</t>
  </si>
  <si>
    <t>04 4 01 00070</t>
  </si>
  <si>
    <t>Комплекс процессных мероприятий "Организация и проведение мероприятий, направленных на содействие развитию молодежной политики в МО "Бугровское сельское поселение"</t>
  </si>
  <si>
    <t>04 4 02 00000</t>
  </si>
  <si>
    <t>04 4 02 02060</t>
  </si>
  <si>
    <t>04 4 02 00071</t>
  </si>
  <si>
    <t>Мероприятие, направленное на обеспечение  стимулирующих выплат  работникам муниципального автономного учреждения КДЦ "Бугры"</t>
  </si>
  <si>
    <t>04 4 03 00000</t>
  </si>
  <si>
    <t>Комплекс процессных мероприятий "Организация и проведение мероприятий, направленных на содействие развитию культуры в МО "Бугровское сельское поселение"</t>
  </si>
  <si>
    <t>Комплекс процессных мероприятий "Организация и проведение мероприятий, направленных на содействие развитию физической культуры и спорта в МО "Бугровское сельское поселение"</t>
  </si>
  <si>
    <t>Организация и проведение мероприятий в области физической культуры и спорта</t>
  </si>
  <si>
    <t>04 4 03 00074</t>
  </si>
  <si>
    <t>05 4 01 00000</t>
  </si>
  <si>
    <t>Комплекс процессных мероприятий "Поддержка  малоимущих семей с несовершеннолетними детьми и детьми-инвалидами, проживающих на территории  МО "Бугровское сельское поселение"</t>
  </si>
  <si>
    <t>Организация лечения и обеспечение  жизненно-необходимыми товарами малоимущих семей с несовершеннолетними детьми и детьми-инвалидами</t>
  </si>
  <si>
    <t>05 4 01 06010</t>
  </si>
  <si>
    <t>Комплекс процессных мероприятий "Оказание социальной и материальной  помощи льготным категориям граждан и гражданам, оказавшимся  в  трудной жизненной ситуации"</t>
  </si>
  <si>
    <t>05 4 02 00000</t>
  </si>
  <si>
    <t>05 4 00 00000</t>
  </si>
  <si>
    <t xml:space="preserve">Комплекс процессных мероприятий </t>
  </si>
  <si>
    <t>04 4 00 00000</t>
  </si>
  <si>
    <t>01 4 00 00000</t>
  </si>
  <si>
    <t>03 1 00 00000</t>
  </si>
  <si>
    <t>05 4 02 06020</t>
  </si>
  <si>
    <t xml:space="preserve">Комплекс процессных мероприятий "Поддержка льготных категориий граждан МО "Бугровское сельское поселение" </t>
  </si>
  <si>
    <t>05 4 03 00000</t>
  </si>
  <si>
    <t>05 4 03 06030</t>
  </si>
  <si>
    <t>Комплекс процессных мероприятий "Поддержка семей при рождении ребенка"</t>
  </si>
  <si>
    <t>05 4 04 00000</t>
  </si>
  <si>
    <t>05 4 04 06040</t>
  </si>
  <si>
    <t>Комплексы процессных мероприятий</t>
  </si>
  <si>
    <t>06 4 00 00000</t>
  </si>
  <si>
    <t>Комплекс процессных мероприятий "Развитие международных и межмуниципальных отношений, направленных на расширение связей в экономической, социально-культурной и других сферах</t>
  </si>
  <si>
    <t>06 4 01 00000</t>
  </si>
  <si>
    <t xml:space="preserve">Муниципальная программа "Обеспечение качественным жильем жителей  муниципального образования  «Бугровское сельское поселение» на 2020-2024 годы
</t>
  </si>
  <si>
    <t>07 5 01 03010</t>
  </si>
  <si>
    <t>08 4 00 00000</t>
  </si>
  <si>
    <t>Комплекс процессных мероприятий "Регулирование и контроль расхода энергетических ресурсов в сфере жилищного хозяйства"</t>
  </si>
  <si>
    <t>08 4 01 00000</t>
  </si>
  <si>
    <t>08 4 01 04020</t>
  </si>
  <si>
    <t>08 4 01 04022</t>
  </si>
  <si>
    <t>Работ по разработке комплексных проектов и энергетических обследований объектов участников жилищно - коммунальной структуры</t>
  </si>
  <si>
    <t>09 4 00 00000</t>
  </si>
  <si>
    <t>Комплекс процессных мероприятий "Обеспечение функций представительного органа МО "Бугровское сельское поселение"</t>
  </si>
  <si>
    <t>09 4 01 00000</t>
  </si>
  <si>
    <t>09 4 01 02010</t>
  </si>
  <si>
    <t>09 4 01 02020</t>
  </si>
  <si>
    <t>09 4 01 02021</t>
  </si>
  <si>
    <t>09 4 01 02022</t>
  </si>
  <si>
    <t>09 4 01 05010</t>
  </si>
  <si>
    <t>09 4 01 00113</t>
  </si>
  <si>
    <t>09 4 01 00114</t>
  </si>
  <si>
    <t>09 4 02 00000</t>
  </si>
  <si>
    <t>Комплекс процессных мероприятий "Обеспечение функций исполнительно-распорядительного органа МО "Бугровское сельское поселение"</t>
  </si>
  <si>
    <t>09 4 02 02030</t>
  </si>
  <si>
    <t>09 4 02 02031</t>
  </si>
  <si>
    <t>09 4 02 02021</t>
  </si>
  <si>
    <t>09 4 02 05011</t>
  </si>
  <si>
    <t>09 4 02 05012</t>
  </si>
  <si>
    <t>09 4 03 00142</t>
  </si>
  <si>
    <t>09 4 03 06050</t>
  </si>
  <si>
    <t>Дополнительное пенсионное  обеспечение муниципальных служащих и лиц, замещавших выборные должности в органах местного самоуправления</t>
  </si>
  <si>
    <t>10 4 00 00000</t>
  </si>
  <si>
    <t>Комплекс процессных мероприятий "Поддержка деятельности субъектов малого и среднего предпринимательства на территории МО «Бугровское сельское поселение»</t>
  </si>
  <si>
    <t>10 4 01 00000</t>
  </si>
  <si>
    <t>10 4 01 00180</t>
  </si>
  <si>
    <t>20 4 06 00000</t>
  </si>
  <si>
    <t>09 4 03 00000</t>
  </si>
  <si>
    <t>Расходы на оплату электроэнергии уличного освещения</t>
  </si>
  <si>
    <t xml:space="preserve">Комплексы процессных мероприятий </t>
  </si>
  <si>
    <t>09 4 03 00140</t>
  </si>
  <si>
    <t>09 4 03 00141</t>
  </si>
  <si>
    <t>Комплекс процессных мероприяти "Обеспечение исполнения прочих обязательств органами местного самоуправления МО "Бугровское сельское поселение"</t>
  </si>
  <si>
    <t>Расходы на выплаты по оплате труда специалистам аппарата совета депутатов</t>
  </si>
  <si>
    <t>Мероприятия по озеленению территории МО "Бугровское сельское поселение"</t>
  </si>
  <si>
    <t>Мероприятия по санитарному содержанию территории МО "Бугровское сельское поселение"</t>
  </si>
  <si>
    <t>Мероприятия, направленные на содержание и ремонт сетей уличного освещения</t>
  </si>
  <si>
    <t xml:space="preserve">Организация  досуга детей, подростков и молодежи, проживающих на территории МО «Бугровское сельское поселение» </t>
  </si>
  <si>
    <t>Организация  досуга детей, подростков и молодежи, проживающих на территории МО "Бугровское сельское поселение"</t>
  </si>
  <si>
    <t>Организация досуга и отдыха населения, проживающих на территории МО "Бугровское сельское поселение"</t>
  </si>
  <si>
    <t>Организация досуга и отдыха населения, проживающих на территории МО «Бугровское сельское поселение» "</t>
  </si>
  <si>
    <t>08 4 01 04021</t>
  </si>
  <si>
    <t>Комплекс процессных мероприятий "Обеспечение исполнения прочих обязательств органами местного самоуправления МО "Бугровское сельское поселение"</t>
  </si>
  <si>
    <t>06 4 01 00300</t>
  </si>
  <si>
    <t>06 4 00 00300</t>
  </si>
  <si>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00</t>
    </r>
  </si>
  <si>
    <t>Нерограммные расходы</t>
  </si>
  <si>
    <t>50х50</t>
  </si>
  <si>
    <t xml:space="preserve">Работы в области газоснабжения </t>
  </si>
  <si>
    <t>Работы в области газоснабжения</t>
  </si>
  <si>
    <t>20 9 00 00000</t>
  </si>
  <si>
    <t>Непрограммные расходы</t>
  </si>
  <si>
    <t>Комплекс процессных мероприятий "Мероприятия по предупреждению и ликвидации последствий ЧС и стихийных бедствий, пропаганда мероприятий"</t>
  </si>
  <si>
    <t>01 4 01 00000</t>
  </si>
  <si>
    <t>01 4 01 00010</t>
  </si>
  <si>
    <t>Комплекс процессных мероприятий  "Мероприятия по предупреждению и ликвидации последствий ЧС и стихийных бедствий, пропаганда мероприятий"</t>
  </si>
  <si>
    <t>Комплекс процессных мероприяти "Управление имуществом, находящимся в муниципальной собственности и выполнение кадастровых работ на территории МО "Бугровское сельское поселение"</t>
  </si>
  <si>
    <t>09 4 04 00000</t>
  </si>
  <si>
    <t>09 4 04 00160</t>
  </si>
  <si>
    <t>09 4 04 00161</t>
  </si>
  <si>
    <t>09 4 04 00162</t>
  </si>
  <si>
    <t>Комплекс процессных мероприятий  "Управление имуществом, находящимся в муниципальной собственности и выполнение кадастровых работ на территории МО "Бугровское сельское поселение"</t>
  </si>
  <si>
    <t>Комплекс процессных мероприятий "Управление имуществом, находящимся в муниципальной собственности и выполнение кадастровых работ на территории МО "Бугровское сельское поселение"</t>
  </si>
  <si>
    <t>прил.59 к пояснит</t>
  </si>
  <si>
    <t>прил.60</t>
  </si>
  <si>
    <t>07 4 00 00000</t>
  </si>
  <si>
    <t>Комплекс процессных мероприятий "Обеспечение качественным жильем граждан, признанных нуждающимися в жилых помещениях, предоставляемых по договрам социального найма"</t>
  </si>
  <si>
    <t>07 4 01 00000</t>
  </si>
  <si>
    <t>07 4 01 03010</t>
  </si>
  <si>
    <t>02 4 02 00000</t>
  </si>
  <si>
    <t>Комплекс процессных мероприятий "Мероприятия, направленные на содержание  объектов теплоснабжения на территории МО "Бугровское сельское поселение"</t>
  </si>
  <si>
    <t>02 4 02 04031</t>
  </si>
  <si>
    <t>Комплекс процессных мероприятий "Мероприятия, направленные на улучшение состояния  автомобильных дорог местного значения, профилактику безопасности дорожного движения"</t>
  </si>
  <si>
    <t>03 4 00 00000</t>
  </si>
  <si>
    <t>03 4 01 00000</t>
  </si>
  <si>
    <t>03 4 01 00050</t>
  </si>
  <si>
    <t>03 4 01 00051</t>
  </si>
  <si>
    <t>03 4 02 00000</t>
  </si>
  <si>
    <t>03 4 02 00055</t>
  </si>
  <si>
    <t>03 4 02 00056</t>
  </si>
  <si>
    <t>Комплекс процессных мероприятий "Мероприятия,направленные на текущее содержание и ремонт сетей уличного освещения МО "Бугровское сельское поселение"</t>
  </si>
  <si>
    <t>Комплекс процессных мероприятий "Мероприятия, направленные на благоустройство населенных пунктов МО "Бугровское сельское поселение"</t>
  </si>
  <si>
    <t>03 4 03 00000</t>
  </si>
  <si>
    <t>03 4 03 00060</t>
  </si>
  <si>
    <t>03 4 03 00061</t>
  </si>
  <si>
    <t>03 4 03 00062</t>
  </si>
  <si>
    <t>03 4 03 00063</t>
  </si>
  <si>
    <t>03 4 03 00064</t>
  </si>
  <si>
    <t>03 4 03 00065</t>
  </si>
  <si>
    <t>03 4 03 00067</t>
  </si>
  <si>
    <t>03 4 03 00068</t>
  </si>
  <si>
    <t>02 4 00 00000</t>
  </si>
  <si>
    <t>Комплекс процессных мероприятий"Мероприятия, напрваленные на улучшение состояния  автомобильных дорог местного значения, профилактику безопасности дорожного движения"</t>
  </si>
  <si>
    <t>03 4 03 03021</t>
  </si>
  <si>
    <t>03 04 03 03021</t>
  </si>
  <si>
    <t>Федеральные проекты, входящие в состав национальных проектов</t>
  </si>
  <si>
    <t>Комплекс процессных мероприятий "Обеспечение качественным жильем граждан, признанных нуждающимися в жилых помещениях, предоставляемых по договорам социального найма"</t>
  </si>
  <si>
    <t>01 4 02 00000</t>
  </si>
  <si>
    <t>01 4 02 02050</t>
  </si>
  <si>
    <t>02 4 01 00000</t>
  </si>
  <si>
    <t>02 4 01 00030</t>
  </si>
  <si>
    <t>Комплекс процессных мероприятий "Проектирование и строительство сетей газоснабжения на территории МО "Бугровское сельское поселение"</t>
  </si>
  <si>
    <t>20 9 01 00000</t>
  </si>
  <si>
    <t>20 9 01 00150</t>
  </si>
  <si>
    <t>Резервный фонд администрации МО "Бугровское сельское поселение"</t>
  </si>
  <si>
    <t>Обеспечение деятельности муниципального казенного учреждения "Агентство по строительству и развитию территорий" Бугровского сельского поселения "</t>
  </si>
  <si>
    <t>20 9 01 02050</t>
  </si>
  <si>
    <t>20 9 01 00161</t>
  </si>
  <si>
    <t>Исполнение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правонарушений</t>
  </si>
  <si>
    <t>Обеспечение твердым топливом граждан, проживающих в частных домах на территории МО "Бугровское сельское поселение"</t>
  </si>
  <si>
    <t>20 9 01 04030</t>
  </si>
  <si>
    <t xml:space="preserve">Непрограммные расходы </t>
  </si>
  <si>
    <t>Ремонт общего имущества многоквартирных домов, расположенных на территории МО "Бугровское сельское поселение", при возникновении неотложной необходимости в его проведении</t>
  </si>
  <si>
    <t>20 9 01 04010</t>
  </si>
  <si>
    <t>Непрограммные расходы администрации МО "Бугровское сельское поселение"</t>
  </si>
  <si>
    <t>Нерограммные расходы администрации  МО "Бугровское сельское поселение"</t>
  </si>
  <si>
    <t>20  9 01 02050</t>
  </si>
  <si>
    <r>
      <t xml:space="preserve">                                Приложение 9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______________        № </t>
    </r>
    <r>
      <rPr>
        <sz val="10"/>
        <color indexed="9"/>
        <rFont val="Times New Roman"/>
        <family val="1"/>
      </rPr>
      <t>…...</t>
    </r>
    <r>
      <rPr>
        <sz val="10"/>
        <color indexed="8"/>
        <rFont val="Times New Roman"/>
        <family val="1"/>
      </rPr>
      <t xml:space="preserve"> 
</t>
    </r>
  </si>
  <si>
    <t>Осуществление первичного воинского учета на территории МО "Бугровское сельское поселение"</t>
  </si>
  <si>
    <t>20 9 01 51180</t>
  </si>
  <si>
    <t>20 9 01 71340</t>
  </si>
  <si>
    <t xml:space="preserve">Финансовое  обеспечение (возмещение) затрат   по капитальному ремонту  систем теплоснабжения, находящихся в хозяйственном  ведении </t>
  </si>
  <si>
    <t>04 4 02 S0360</t>
  </si>
  <si>
    <t>03 4 04 00000</t>
  </si>
  <si>
    <t>03 4 04 S4660</t>
  </si>
  <si>
    <t>03 4 04 S4770</t>
  </si>
  <si>
    <r>
      <t xml:space="preserve">Благоустройство "Дворовая территория", устройство </t>
    </r>
    <r>
      <rPr>
        <sz val="11"/>
        <color indexed="9"/>
        <rFont val="Times New Roman"/>
        <family val="1"/>
      </rPr>
      <t>……….</t>
    </r>
  </si>
  <si>
    <r>
      <t xml:space="preserve">                                                                Приложение 7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________________       № </t>
    </r>
    <r>
      <rPr>
        <sz val="11"/>
        <color indexed="9"/>
        <rFont val="Times New Roman"/>
        <family val="1"/>
      </rPr>
      <t>.._......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</si>
  <si>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t>+300</t>
  </si>
  <si>
    <t>+50</t>
  </si>
  <si>
    <t>отправлено на социалку</t>
  </si>
  <si>
    <t>в Агентство</t>
  </si>
  <si>
    <t>проектирование админ.здания+1000</t>
  </si>
  <si>
    <t>на админ.здание Энколово</t>
  </si>
  <si>
    <t>09 4 01 02040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</si>
  <si>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</si>
  <si>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</si>
  <si>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</si>
  <si>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материально-техническое и финансовое обеспечение деятельности контрольно-счетного отдела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</si>
</sst>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indexed="45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22"/>
      <color indexed="10"/>
      <name val="Arial Cyr"/>
      <family val="0"/>
    </font>
    <font>
      <i/>
      <sz val="11"/>
      <color indexed="9"/>
      <name val="Times New Roman"/>
      <family val="1"/>
    </font>
    <font>
      <sz val="10"/>
      <color indexed="10"/>
      <name val="Times New Roman"/>
      <family val="1"/>
    </font>
    <font>
      <i/>
      <sz val="11"/>
      <color indexed="36"/>
      <name val="Times New Roman"/>
      <family val="1"/>
    </font>
    <font>
      <b/>
      <sz val="16"/>
      <color indexed="9"/>
      <name val="Times New Roman"/>
      <family val="1"/>
    </font>
    <font>
      <i/>
      <sz val="12"/>
      <color indexed="9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5" tint="0.7999799847602844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sz val="22"/>
      <color rgb="FFFF0000"/>
      <name val="Arial Cyr"/>
      <family val="0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1"/>
      <color theme="7" tint="-0.24997000396251678"/>
      <name val="Times New Roman"/>
      <family val="1"/>
    </font>
    <font>
      <b/>
      <sz val="16"/>
      <color theme="0"/>
      <name val="Times New Roman"/>
      <family val="1"/>
    </font>
    <font>
      <i/>
      <sz val="12"/>
      <color theme="0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173" fontId="65" fillId="0" borderId="0" xfId="0" applyNumberFormat="1" applyFont="1" applyFill="1" applyAlignment="1">
      <alignment horizontal="center" vertical="center"/>
    </xf>
    <xf numFmtId="173" fontId="8" fillId="0" borderId="0" xfId="0" applyNumberFormat="1" applyFont="1" applyFill="1" applyAlignment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173" fontId="8" fillId="0" borderId="0" xfId="0" applyNumberFormat="1" applyFont="1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justify" vertical="top" wrapText="1"/>
      <protection/>
    </xf>
    <xf numFmtId="0" fontId="3" fillId="0" borderId="0" xfId="0" applyFont="1" applyFill="1" applyBorder="1" applyAlignment="1">
      <alignment horizontal="left" vertical="top"/>
    </xf>
    <xf numFmtId="0" fontId="6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/>
    </xf>
    <xf numFmtId="0" fontId="6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173" fontId="70" fillId="0" borderId="0" xfId="0" applyNumberFormat="1" applyFont="1" applyFill="1" applyBorder="1" applyAlignment="1">
      <alignment horizontal="center" vertical="center"/>
    </xf>
    <xf numFmtId="173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73" fontId="72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wrapText="1"/>
    </xf>
    <xf numFmtId="173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left" vertical="top" wrapText="1"/>
    </xf>
    <xf numFmtId="49" fontId="73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173" fontId="73" fillId="0" borderId="10" xfId="0" applyNumberFormat="1" applyFont="1" applyFill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left" vertical="top" wrapText="1"/>
    </xf>
    <xf numFmtId="173" fontId="73" fillId="0" borderId="1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justify" vertical="center" wrapText="1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/>
    </xf>
    <xf numFmtId="49" fontId="70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left"/>
    </xf>
    <xf numFmtId="0" fontId="72" fillId="0" borderId="0" xfId="0" applyFont="1" applyFill="1" applyAlignment="1">
      <alignment vertical="top" wrapText="1"/>
    </xf>
    <xf numFmtId="0" fontId="15" fillId="0" borderId="17" xfId="0" applyFont="1" applyFill="1" applyBorder="1" applyAlignment="1">
      <alignment horizontal="center"/>
    </xf>
    <xf numFmtId="0" fontId="70" fillId="0" borderId="0" xfId="0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73" fontId="75" fillId="0" borderId="0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73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top" wrapText="1"/>
    </xf>
    <xf numFmtId="0" fontId="15" fillId="0" borderId="15" xfId="0" applyFont="1" applyFill="1" applyBorder="1" applyAlignment="1">
      <alignment horizontal="justify" vertical="top" wrapText="1"/>
    </xf>
    <xf numFmtId="0" fontId="15" fillId="0" borderId="19" xfId="0" applyFont="1" applyFill="1" applyBorder="1" applyAlignment="1">
      <alignment horizontal="justify" vertical="center" wrapText="1"/>
    </xf>
    <xf numFmtId="49" fontId="15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173" fontId="9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1" fillId="0" borderId="0" xfId="0" applyNumberFormat="1" applyFont="1" applyFill="1" applyBorder="1" applyAlignment="1">
      <alignment horizontal="left" vertical="center"/>
    </xf>
    <xf numFmtId="173" fontId="72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173" fontId="76" fillId="0" borderId="0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71" fillId="0" borderId="0" xfId="0" applyFont="1" applyFill="1" applyAlignment="1">
      <alignment horizontal="left"/>
    </xf>
    <xf numFmtId="173" fontId="3" fillId="32" borderId="10" xfId="0" applyNumberFormat="1" applyFont="1" applyFill="1" applyBorder="1" applyAlignment="1">
      <alignment horizontal="center" vertical="center"/>
    </xf>
    <xf numFmtId="173" fontId="15" fillId="32" borderId="10" xfId="0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left" vertical="top" wrapText="1"/>
    </xf>
    <xf numFmtId="49" fontId="72" fillId="0" borderId="0" xfId="0" applyNumberFormat="1" applyFont="1" applyFill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173" fontId="75" fillId="0" borderId="12" xfId="0" applyNumberFormat="1" applyFont="1" applyFill="1" applyBorder="1" applyAlignment="1">
      <alignment horizontal="left" vertical="center"/>
    </xf>
    <xf numFmtId="173" fontId="75" fillId="0" borderId="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right" wrapText="1"/>
    </xf>
    <xf numFmtId="0" fontId="7" fillId="0" borderId="20" xfId="0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173" fontId="10" fillId="0" borderId="16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7" fillId="0" borderId="15" xfId="53" applyNumberFormat="1" applyFont="1" applyFill="1" applyBorder="1" applyAlignment="1">
      <alignment horizontal="center" vertical="center" wrapText="1"/>
      <protection/>
    </xf>
    <xf numFmtId="49" fontId="17" fillId="0" borderId="16" xfId="53" applyNumberFormat="1" applyFont="1" applyFill="1" applyBorder="1" applyAlignment="1">
      <alignment horizontal="center" vertical="center" wrapText="1"/>
      <protection/>
    </xf>
    <xf numFmtId="173" fontId="15" fillId="0" borderId="15" xfId="0" applyNumberFormat="1" applyFont="1" applyFill="1" applyBorder="1" applyAlignment="1">
      <alignment horizontal="center" vertical="center" wrapText="1"/>
    </xf>
    <xf numFmtId="173" fontId="15" fillId="0" borderId="16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/>
    </xf>
    <xf numFmtId="0" fontId="72" fillId="0" borderId="12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1"/>
  <sheetViews>
    <sheetView zoomScalePageLayoutView="0" workbookViewId="0" topLeftCell="A259">
      <selection activeCell="E271" sqref="E271"/>
    </sheetView>
  </sheetViews>
  <sheetFormatPr defaultColWidth="9.00390625" defaultRowHeight="12.75"/>
  <cols>
    <col min="1" max="1" width="89.00390625" style="61" customWidth="1"/>
    <col min="2" max="2" width="16.625" style="7" customWidth="1"/>
    <col min="3" max="3" width="7.125" style="7" customWidth="1"/>
    <col min="4" max="4" width="7.25390625" style="7" customWidth="1"/>
    <col min="5" max="5" width="17.50390625" style="7" customWidth="1"/>
    <col min="6" max="6" width="11.125" style="17" hidden="1" customWidth="1"/>
    <col min="7" max="7" width="12.25390625" style="17" hidden="1" customWidth="1"/>
    <col min="8" max="8" width="7.75390625" style="17" hidden="1" customWidth="1"/>
    <col min="9" max="9" width="0" style="17" hidden="1" customWidth="1"/>
    <col min="10" max="11" width="0" style="7" hidden="1" customWidth="1"/>
    <col min="12" max="12" width="11.75390625" style="157" customWidth="1"/>
    <col min="13" max="13" width="11.25390625" style="157" customWidth="1"/>
    <col min="14" max="14" width="9.125" style="120" bestFit="1" customWidth="1"/>
    <col min="15" max="15" width="8.875" style="120" customWidth="1"/>
    <col min="16" max="16384" width="8.875" style="7" customWidth="1"/>
  </cols>
  <sheetData>
    <row r="1" spans="1:10" ht="69" customHeight="1">
      <c r="A1" s="53"/>
      <c r="B1" s="189" t="s">
        <v>422</v>
      </c>
      <c r="C1" s="189"/>
      <c r="D1" s="189"/>
      <c r="E1" s="189"/>
      <c r="F1" s="38"/>
      <c r="G1" s="25"/>
      <c r="H1" s="25"/>
      <c r="I1" s="25"/>
      <c r="J1" s="33"/>
    </row>
    <row r="2" spans="1:10" ht="77.25" customHeight="1">
      <c r="A2" s="190" t="s">
        <v>221</v>
      </c>
      <c r="B2" s="190"/>
      <c r="C2" s="190"/>
      <c r="D2" s="190"/>
      <c r="E2" s="190"/>
      <c r="F2" s="25"/>
      <c r="G2" s="25"/>
      <c r="H2" s="25"/>
      <c r="I2" s="25"/>
      <c r="J2" s="33"/>
    </row>
    <row r="3" spans="1:14" ht="27" customHeight="1">
      <c r="A3" s="191" t="s">
        <v>15</v>
      </c>
      <c r="B3" s="193" t="s">
        <v>13</v>
      </c>
      <c r="C3" s="193" t="s">
        <v>14</v>
      </c>
      <c r="D3" s="195" t="s">
        <v>19</v>
      </c>
      <c r="E3" s="197" t="s">
        <v>141</v>
      </c>
      <c r="F3" s="25"/>
      <c r="H3" s="18"/>
      <c r="I3" s="25"/>
      <c r="J3" s="34"/>
      <c r="N3" s="72"/>
    </row>
    <row r="4" spans="1:10" ht="6" customHeight="1">
      <c r="A4" s="192"/>
      <c r="B4" s="194"/>
      <c r="C4" s="194"/>
      <c r="D4" s="196"/>
      <c r="E4" s="198"/>
      <c r="F4" s="25"/>
      <c r="H4" s="18"/>
      <c r="I4" s="25"/>
      <c r="J4" s="34"/>
    </row>
    <row r="5" spans="1:10" ht="15">
      <c r="A5" s="59" t="s">
        <v>20</v>
      </c>
      <c r="B5" s="2" t="s">
        <v>21</v>
      </c>
      <c r="C5" s="2" t="s">
        <v>22</v>
      </c>
      <c r="D5" s="2" t="s">
        <v>23</v>
      </c>
      <c r="E5" s="2" t="s">
        <v>142</v>
      </c>
      <c r="F5" s="25"/>
      <c r="G5" s="25"/>
      <c r="H5" s="25"/>
      <c r="I5" s="25"/>
      <c r="J5" s="34"/>
    </row>
    <row r="6" spans="1:13" ht="15">
      <c r="A6" s="47" t="s">
        <v>17</v>
      </c>
      <c r="B6" s="2"/>
      <c r="C6" s="2"/>
      <c r="D6" s="2"/>
      <c r="E6" s="29">
        <f>E7+E294</f>
        <v>333918.9</v>
      </c>
      <c r="F6" s="43">
        <v>176769.5</v>
      </c>
      <c r="G6" s="43" t="e">
        <f>#REF!-F6</f>
        <v>#REF!</v>
      </c>
      <c r="H6" s="18"/>
      <c r="I6" s="19"/>
      <c r="J6" s="1"/>
      <c r="L6" s="157">
        <v>313918.9</v>
      </c>
      <c r="M6" s="72">
        <f>E6-L6</f>
        <v>20000</v>
      </c>
    </row>
    <row r="7" spans="1:12" ht="15">
      <c r="A7" s="138" t="s">
        <v>24</v>
      </c>
      <c r="B7" s="5"/>
      <c r="C7" s="5"/>
      <c r="D7" s="5"/>
      <c r="E7" s="6">
        <f>E8+E25+E53+E129+E158+E187+E198+E211+E181+E288</f>
        <v>305297.4</v>
      </c>
      <c r="F7" s="18"/>
      <c r="G7" s="18"/>
      <c r="H7" s="19"/>
      <c r="I7" s="19"/>
      <c r="J7" s="1"/>
      <c r="L7" s="72">
        <f>E8+E25+E53+E129+E158+E187+E198+E211</f>
        <v>304787.4</v>
      </c>
    </row>
    <row r="8" spans="1:15" s="9" customFormat="1" ht="33" customHeight="1">
      <c r="A8" s="137" t="s">
        <v>225</v>
      </c>
      <c r="B8" s="13" t="s">
        <v>36</v>
      </c>
      <c r="C8" s="13" t="s">
        <v>16</v>
      </c>
      <c r="D8" s="14"/>
      <c r="E8" s="125">
        <f>E10+E17</f>
        <v>21655.2</v>
      </c>
      <c r="F8" s="39"/>
      <c r="G8" s="187"/>
      <c r="H8" s="187"/>
      <c r="I8" s="187"/>
      <c r="J8" s="187"/>
      <c r="L8" s="73"/>
      <c r="M8" s="74"/>
      <c r="N8" s="74"/>
      <c r="O8" s="74"/>
    </row>
    <row r="9" spans="1:15" s="9" customFormat="1" ht="21" customHeight="1">
      <c r="A9" s="11" t="s">
        <v>285</v>
      </c>
      <c r="B9" s="3" t="s">
        <v>276</v>
      </c>
      <c r="C9" s="13">
        <f>C24</f>
        <v>850</v>
      </c>
      <c r="D9" s="14"/>
      <c r="E9" s="125">
        <v>8140</v>
      </c>
      <c r="F9" s="39"/>
      <c r="G9" s="127"/>
      <c r="H9" s="127"/>
      <c r="I9" s="127"/>
      <c r="J9" s="127"/>
      <c r="L9" s="73"/>
      <c r="M9" s="74"/>
      <c r="N9" s="74"/>
      <c r="O9" s="74"/>
    </row>
    <row r="10" spans="1:12" ht="32.25" customHeight="1">
      <c r="A10" s="37" t="s">
        <v>347</v>
      </c>
      <c r="B10" s="3" t="s">
        <v>348</v>
      </c>
      <c r="C10" s="4" t="s">
        <v>16</v>
      </c>
      <c r="D10" s="5" t="s">
        <v>16</v>
      </c>
      <c r="E10" s="6">
        <f>E11</f>
        <v>8140</v>
      </c>
      <c r="F10" s="25"/>
      <c r="G10" s="66"/>
      <c r="H10" s="25"/>
      <c r="I10" s="25"/>
      <c r="J10" s="34"/>
      <c r="L10" s="72"/>
    </row>
    <row r="11" spans="1:14" ht="30" customHeight="1">
      <c r="A11" s="48" t="s">
        <v>55</v>
      </c>
      <c r="B11" s="4" t="s">
        <v>349</v>
      </c>
      <c r="C11" s="4"/>
      <c r="D11" s="5"/>
      <c r="E11" s="6">
        <f>E13+E15</f>
        <v>8140</v>
      </c>
      <c r="F11" s="25"/>
      <c r="G11" s="25"/>
      <c r="H11" s="25"/>
      <c r="I11" s="25"/>
      <c r="J11" s="34"/>
      <c r="N11" s="72"/>
    </row>
    <row r="12" spans="1:10" ht="16.5" customHeight="1">
      <c r="A12" s="47" t="s">
        <v>77</v>
      </c>
      <c r="B12" s="4" t="s">
        <v>349</v>
      </c>
      <c r="C12" s="4">
        <v>240</v>
      </c>
      <c r="D12" s="5" t="s">
        <v>16</v>
      </c>
      <c r="E12" s="6">
        <v>4040</v>
      </c>
      <c r="F12" s="25"/>
      <c r="G12" s="25"/>
      <c r="H12" s="25"/>
      <c r="I12" s="25"/>
      <c r="J12" s="34"/>
    </row>
    <row r="13" spans="1:10" ht="16.5" customHeight="1">
      <c r="A13" s="37" t="s">
        <v>26</v>
      </c>
      <c r="B13" s="4" t="s">
        <v>349</v>
      </c>
      <c r="C13" s="4">
        <v>240</v>
      </c>
      <c r="D13" s="5" t="s">
        <v>53</v>
      </c>
      <c r="E13" s="6">
        <v>4040</v>
      </c>
      <c r="F13" s="25"/>
      <c r="G13" s="25"/>
      <c r="H13" s="25"/>
      <c r="I13" s="25"/>
      <c r="J13" s="34"/>
    </row>
    <row r="14" spans="1:10" ht="12.75" customHeight="1">
      <c r="A14" s="47" t="s">
        <v>77</v>
      </c>
      <c r="B14" s="4" t="s">
        <v>349</v>
      </c>
      <c r="C14" s="4">
        <v>240</v>
      </c>
      <c r="D14" s="5"/>
      <c r="E14" s="6">
        <v>4100</v>
      </c>
      <c r="F14" s="25"/>
      <c r="G14" s="25"/>
      <c r="H14" s="25"/>
      <c r="I14" s="25"/>
      <c r="J14" s="34"/>
    </row>
    <row r="15" spans="1:10" ht="15">
      <c r="A15" s="11" t="s">
        <v>31</v>
      </c>
      <c r="B15" s="4" t="s">
        <v>349</v>
      </c>
      <c r="C15" s="4">
        <v>240</v>
      </c>
      <c r="D15" s="5" t="s">
        <v>52</v>
      </c>
      <c r="E15" s="6">
        <v>4100</v>
      </c>
      <c r="F15" s="25"/>
      <c r="G15" s="25"/>
      <c r="H15" s="25"/>
      <c r="I15" s="25"/>
      <c r="J15" s="34"/>
    </row>
    <row r="16" spans="1:10" ht="22.5" customHeight="1" hidden="1">
      <c r="A16" s="47"/>
      <c r="B16" s="55"/>
      <c r="C16" s="55"/>
      <c r="D16" s="56"/>
      <c r="E16" s="57"/>
      <c r="F16" s="25"/>
      <c r="G16" s="25"/>
      <c r="H16" s="25"/>
      <c r="I16" s="25"/>
      <c r="J16" s="34"/>
    </row>
    <row r="17" spans="1:10" ht="32.25" customHeight="1">
      <c r="A17" s="37" t="s">
        <v>245</v>
      </c>
      <c r="B17" s="4" t="s">
        <v>392</v>
      </c>
      <c r="C17" s="4"/>
      <c r="D17" s="5"/>
      <c r="E17" s="6">
        <f>E18</f>
        <v>13515.2</v>
      </c>
      <c r="F17" s="35"/>
      <c r="G17" s="25"/>
      <c r="H17" s="25"/>
      <c r="I17" s="25"/>
      <c r="J17" s="34"/>
    </row>
    <row r="18" spans="1:10" ht="15" customHeight="1">
      <c r="A18" s="37" t="s">
        <v>50</v>
      </c>
      <c r="B18" s="4" t="s">
        <v>393</v>
      </c>
      <c r="C18" s="4"/>
      <c r="D18" s="5"/>
      <c r="E18" s="6">
        <f>E19+E21+E23</f>
        <v>13515.2</v>
      </c>
      <c r="F18" s="25"/>
      <c r="G18" s="25"/>
      <c r="H18" s="25"/>
      <c r="I18" s="25"/>
      <c r="J18" s="34"/>
    </row>
    <row r="19" spans="1:10" ht="18" customHeight="1">
      <c r="A19" s="47" t="s">
        <v>78</v>
      </c>
      <c r="B19" s="4" t="s">
        <v>393</v>
      </c>
      <c r="C19" s="4">
        <v>110</v>
      </c>
      <c r="D19" s="5"/>
      <c r="E19" s="6">
        <v>11093.5</v>
      </c>
      <c r="F19" s="21"/>
      <c r="G19" s="188"/>
      <c r="H19" s="188"/>
      <c r="I19" s="188"/>
      <c r="J19" s="188"/>
    </row>
    <row r="20" spans="1:10" ht="19.5" customHeight="1">
      <c r="A20" s="37" t="s">
        <v>26</v>
      </c>
      <c r="B20" s="4" t="s">
        <v>393</v>
      </c>
      <c r="C20" s="4">
        <v>110</v>
      </c>
      <c r="D20" s="5" t="s">
        <v>53</v>
      </c>
      <c r="E20" s="6">
        <v>11093.5</v>
      </c>
      <c r="G20" s="65"/>
      <c r="H20" s="25"/>
      <c r="I20" s="25"/>
      <c r="J20" s="34"/>
    </row>
    <row r="21" spans="1:10" ht="17.25" customHeight="1">
      <c r="A21" s="47" t="s">
        <v>77</v>
      </c>
      <c r="B21" s="4" t="s">
        <v>393</v>
      </c>
      <c r="C21" s="4">
        <v>240</v>
      </c>
      <c r="D21" s="5"/>
      <c r="E21" s="6">
        <v>2421.2</v>
      </c>
      <c r="G21" s="25"/>
      <c r="H21" s="25"/>
      <c r="I21" s="25"/>
      <c r="J21" s="34"/>
    </row>
    <row r="22" spans="1:10" ht="16.5" customHeight="1">
      <c r="A22" s="37" t="s">
        <v>26</v>
      </c>
      <c r="B22" s="4" t="s">
        <v>393</v>
      </c>
      <c r="C22" s="4">
        <v>240</v>
      </c>
      <c r="D22" s="5" t="s">
        <v>53</v>
      </c>
      <c r="E22" s="6">
        <v>2421.2</v>
      </c>
      <c r="G22" s="25"/>
      <c r="H22" s="25"/>
      <c r="I22" s="25"/>
      <c r="J22" s="34"/>
    </row>
    <row r="23" spans="1:10" ht="14.25" customHeight="1">
      <c r="A23" s="47" t="s">
        <v>80</v>
      </c>
      <c r="B23" s="4" t="s">
        <v>393</v>
      </c>
      <c r="C23" s="4">
        <v>850</v>
      </c>
      <c r="D23" s="5"/>
      <c r="E23" s="5" t="s">
        <v>234</v>
      </c>
      <c r="G23" s="25"/>
      <c r="H23" s="25"/>
      <c r="I23" s="25"/>
      <c r="J23" s="34"/>
    </row>
    <row r="24" spans="1:10" ht="16.5" customHeight="1">
      <c r="A24" s="37" t="s">
        <v>26</v>
      </c>
      <c r="B24" s="4" t="s">
        <v>393</v>
      </c>
      <c r="C24" s="4">
        <v>850</v>
      </c>
      <c r="D24" s="5" t="s">
        <v>53</v>
      </c>
      <c r="E24" s="5" t="s">
        <v>234</v>
      </c>
      <c r="G24" s="25"/>
      <c r="H24" s="25"/>
      <c r="I24" s="25"/>
      <c r="J24" s="34"/>
    </row>
    <row r="25" spans="1:12" ht="30" customHeight="1">
      <c r="A25" s="137" t="s">
        <v>226</v>
      </c>
      <c r="B25" s="13" t="s">
        <v>37</v>
      </c>
      <c r="C25" s="13"/>
      <c r="D25" s="14"/>
      <c r="E25" s="125">
        <f>E27+E35</f>
        <v>27962</v>
      </c>
      <c r="F25" s="20"/>
      <c r="G25" s="20"/>
      <c r="H25" s="20"/>
      <c r="I25" s="20"/>
      <c r="J25" s="15"/>
      <c r="L25" s="72"/>
    </row>
    <row r="26" spans="1:12" ht="19.5" customHeight="1">
      <c r="A26" s="37" t="s">
        <v>285</v>
      </c>
      <c r="B26" s="4" t="s">
        <v>386</v>
      </c>
      <c r="C26" s="13"/>
      <c r="D26" s="14"/>
      <c r="E26" s="125">
        <f>E27+E35</f>
        <v>27962</v>
      </c>
      <c r="F26" s="20"/>
      <c r="G26" s="20"/>
      <c r="H26" s="20"/>
      <c r="I26" s="20"/>
      <c r="J26" s="15"/>
      <c r="L26" s="72"/>
    </row>
    <row r="27" spans="1:10" ht="30" customHeight="1">
      <c r="A27" s="37" t="s">
        <v>396</v>
      </c>
      <c r="B27" s="4" t="s">
        <v>394</v>
      </c>
      <c r="C27" s="4"/>
      <c r="D27" s="5"/>
      <c r="E27" s="6">
        <f>E28</f>
        <v>18362</v>
      </c>
      <c r="F27" s="25"/>
      <c r="G27" s="18"/>
      <c r="H27" s="25"/>
      <c r="I27" s="25"/>
      <c r="J27" s="34"/>
    </row>
    <row r="28" spans="1:10" ht="17.25" customHeight="1">
      <c r="A28" s="37" t="s">
        <v>343</v>
      </c>
      <c r="B28" s="4" t="s">
        <v>395</v>
      </c>
      <c r="C28" s="4"/>
      <c r="D28" s="12"/>
      <c r="E28" s="6">
        <f>E31+E29</f>
        <v>18362</v>
      </c>
      <c r="F28" s="25"/>
      <c r="G28" s="18"/>
      <c r="H28" s="25"/>
      <c r="I28" s="25"/>
      <c r="J28" s="34"/>
    </row>
    <row r="29" spans="1:10" ht="16.5" customHeight="1">
      <c r="A29" s="47" t="s">
        <v>77</v>
      </c>
      <c r="B29" s="4" t="s">
        <v>395</v>
      </c>
      <c r="C29" s="4">
        <v>240</v>
      </c>
      <c r="D29" s="5"/>
      <c r="E29" s="6">
        <v>300</v>
      </c>
      <c r="F29" s="25"/>
      <c r="G29" s="25"/>
      <c r="H29" s="25"/>
      <c r="I29" s="25"/>
      <c r="J29" s="34"/>
    </row>
    <row r="30" spans="1:6" ht="13.5" customHeight="1">
      <c r="A30" s="37" t="s">
        <v>5</v>
      </c>
      <c r="B30" s="4" t="s">
        <v>395</v>
      </c>
      <c r="C30" s="4">
        <v>240</v>
      </c>
      <c r="D30" s="5" t="s">
        <v>57</v>
      </c>
      <c r="E30" s="6">
        <v>300</v>
      </c>
      <c r="F30" s="25"/>
    </row>
    <row r="31" spans="1:6" ht="20.25" customHeight="1">
      <c r="A31" s="37" t="s">
        <v>84</v>
      </c>
      <c r="B31" s="4" t="s">
        <v>395</v>
      </c>
      <c r="C31" s="4">
        <v>410</v>
      </c>
      <c r="D31" s="5"/>
      <c r="E31" s="6">
        <v>18062</v>
      </c>
      <c r="F31" s="25"/>
    </row>
    <row r="32" spans="1:6" ht="17.25" customHeight="1">
      <c r="A32" s="37" t="s">
        <v>5</v>
      </c>
      <c r="B32" s="4" t="s">
        <v>395</v>
      </c>
      <c r="C32" s="4">
        <v>410</v>
      </c>
      <c r="D32" s="5" t="s">
        <v>57</v>
      </c>
      <c r="E32" s="6">
        <v>18062</v>
      </c>
      <c r="F32" s="25"/>
    </row>
    <row r="33" spans="1:6" ht="15" hidden="1">
      <c r="A33" s="37" t="s">
        <v>207</v>
      </c>
      <c r="B33" s="4" t="s">
        <v>48</v>
      </c>
      <c r="C33" s="4">
        <v>830</v>
      </c>
      <c r="D33" s="5"/>
      <c r="E33" s="6">
        <v>0</v>
      </c>
      <c r="F33" s="25"/>
    </row>
    <row r="34" spans="1:6" ht="18" customHeight="1">
      <c r="A34" s="37" t="s">
        <v>285</v>
      </c>
      <c r="B34" s="4" t="s">
        <v>386</v>
      </c>
      <c r="C34" s="4"/>
      <c r="D34" s="5"/>
      <c r="E34" s="6">
        <v>9600</v>
      </c>
      <c r="F34" s="25"/>
    </row>
    <row r="35" spans="1:13" ht="28.5" customHeight="1">
      <c r="A35" s="37" t="s">
        <v>365</v>
      </c>
      <c r="B35" s="5" t="s">
        <v>364</v>
      </c>
      <c r="C35" s="4"/>
      <c r="D35" s="5"/>
      <c r="E35" s="6">
        <f>E38+E41+E42</f>
        <v>9600</v>
      </c>
      <c r="F35" s="25"/>
      <c r="M35" s="72">
        <f>E35-L35</f>
        <v>9600</v>
      </c>
    </row>
    <row r="36" spans="1:6" ht="15" hidden="1">
      <c r="A36" s="37" t="s">
        <v>59</v>
      </c>
      <c r="B36" s="5" t="s">
        <v>63</v>
      </c>
      <c r="C36" s="4"/>
      <c r="D36" s="5"/>
      <c r="E36" s="6">
        <v>0</v>
      </c>
      <c r="F36" s="25"/>
    </row>
    <row r="37" spans="1:6" ht="16.5" customHeight="1" hidden="1">
      <c r="A37" s="47" t="s">
        <v>77</v>
      </c>
      <c r="B37" s="4" t="s">
        <v>63</v>
      </c>
      <c r="C37" s="4">
        <v>240</v>
      </c>
      <c r="D37" s="5"/>
      <c r="E37" s="6">
        <v>0</v>
      </c>
      <c r="F37" s="25" t="s">
        <v>175</v>
      </c>
    </row>
    <row r="38" spans="1:6" ht="17.25" customHeight="1" hidden="1">
      <c r="A38" s="37" t="s">
        <v>5</v>
      </c>
      <c r="B38" s="4" t="s">
        <v>63</v>
      </c>
      <c r="C38" s="4">
        <v>240</v>
      </c>
      <c r="D38" s="5" t="s">
        <v>57</v>
      </c>
      <c r="E38" s="6">
        <v>0</v>
      </c>
      <c r="F38" s="19"/>
    </row>
    <row r="39" spans="1:6" ht="33" customHeight="1">
      <c r="A39" s="37" t="s">
        <v>416</v>
      </c>
      <c r="B39" s="4" t="s">
        <v>366</v>
      </c>
      <c r="C39" s="4"/>
      <c r="D39" s="5"/>
      <c r="E39" s="6">
        <v>9600</v>
      </c>
      <c r="F39" s="25" t="s">
        <v>145</v>
      </c>
    </row>
    <row r="40" spans="1:6" ht="30" customHeight="1">
      <c r="A40" s="11" t="s">
        <v>118</v>
      </c>
      <c r="B40" s="4" t="s">
        <v>366</v>
      </c>
      <c r="C40" s="4">
        <v>810</v>
      </c>
      <c r="D40" s="5"/>
      <c r="E40" s="6">
        <v>9600</v>
      </c>
      <c r="F40" s="25"/>
    </row>
    <row r="41" spans="1:15" s="9" customFormat="1" ht="18" customHeight="1">
      <c r="A41" s="37" t="s">
        <v>5</v>
      </c>
      <c r="B41" s="4" t="s">
        <v>366</v>
      </c>
      <c r="C41" s="4">
        <v>810</v>
      </c>
      <c r="D41" s="5" t="s">
        <v>57</v>
      </c>
      <c r="E41" s="6">
        <v>9600</v>
      </c>
      <c r="F41" s="25"/>
      <c r="G41" s="22"/>
      <c r="H41" s="22"/>
      <c r="I41" s="22"/>
      <c r="L41" s="74"/>
      <c r="M41" s="74"/>
      <c r="N41" s="74"/>
      <c r="O41" s="74"/>
    </row>
    <row r="42" spans="1:15" s="9" customFormat="1" ht="24" customHeight="1" hidden="1">
      <c r="A42" s="37" t="s">
        <v>236</v>
      </c>
      <c r="B42" s="4" t="s">
        <v>235</v>
      </c>
      <c r="C42" s="4"/>
      <c r="D42" s="5"/>
      <c r="E42" s="6">
        <f>E45+E48</f>
        <v>0</v>
      </c>
      <c r="F42" s="25"/>
      <c r="G42" s="22"/>
      <c r="H42" s="22"/>
      <c r="I42" s="22"/>
      <c r="L42" s="74"/>
      <c r="M42" s="74"/>
      <c r="N42" s="74"/>
      <c r="O42" s="74"/>
    </row>
    <row r="43" spans="1:15" s="9" customFormat="1" ht="24" customHeight="1" hidden="1">
      <c r="A43" s="37" t="s">
        <v>239</v>
      </c>
      <c r="B43" s="4" t="s">
        <v>238</v>
      </c>
      <c r="C43" s="4"/>
      <c r="D43" s="5"/>
      <c r="E43" s="45">
        <v>0</v>
      </c>
      <c r="F43" s="25"/>
      <c r="G43" s="22"/>
      <c r="H43" s="22"/>
      <c r="I43" s="22"/>
      <c r="L43" s="74"/>
      <c r="M43" s="74"/>
      <c r="N43" s="74"/>
      <c r="O43" s="74"/>
    </row>
    <row r="44" spans="1:15" s="9" customFormat="1" ht="24" customHeight="1" hidden="1">
      <c r="A44" s="47" t="s">
        <v>77</v>
      </c>
      <c r="B44" s="4" t="s">
        <v>238</v>
      </c>
      <c r="C44" s="4">
        <v>240</v>
      </c>
      <c r="D44" s="5"/>
      <c r="E44" s="45">
        <v>0</v>
      </c>
      <c r="F44" s="25"/>
      <c r="G44" s="22"/>
      <c r="H44" s="22"/>
      <c r="I44" s="22"/>
      <c r="L44" s="74"/>
      <c r="M44" s="74"/>
      <c r="N44" s="74"/>
      <c r="O44" s="74"/>
    </row>
    <row r="45" spans="1:15" s="9" customFormat="1" ht="24" customHeight="1" hidden="1">
      <c r="A45" s="37" t="s">
        <v>5</v>
      </c>
      <c r="B45" s="4"/>
      <c r="C45" s="4">
        <v>240</v>
      </c>
      <c r="D45" s="5" t="s">
        <v>57</v>
      </c>
      <c r="E45" s="45">
        <v>0</v>
      </c>
      <c r="F45" s="25"/>
      <c r="G45" s="22"/>
      <c r="H45" s="22"/>
      <c r="I45" s="22"/>
      <c r="L45" s="74"/>
      <c r="M45" s="74"/>
      <c r="N45" s="74"/>
      <c r="O45" s="74"/>
    </row>
    <row r="46" spans="1:6" ht="45.75" customHeight="1" hidden="1">
      <c r="A46" s="47" t="s">
        <v>240</v>
      </c>
      <c r="B46" s="4" t="s">
        <v>237</v>
      </c>
      <c r="C46" s="4"/>
      <c r="D46" s="5"/>
      <c r="E46" s="45">
        <v>0</v>
      </c>
      <c r="F46" s="25"/>
    </row>
    <row r="47" spans="1:6" ht="31.5" customHeight="1" hidden="1">
      <c r="A47" s="11" t="s">
        <v>118</v>
      </c>
      <c r="B47" s="4" t="s">
        <v>237</v>
      </c>
      <c r="C47" s="4">
        <v>810</v>
      </c>
      <c r="D47" s="5"/>
      <c r="E47" s="45">
        <v>0</v>
      </c>
      <c r="F47" s="25"/>
    </row>
    <row r="48" spans="1:15" s="9" customFormat="1" ht="15.75" customHeight="1" hidden="1">
      <c r="A48" s="37" t="s">
        <v>5</v>
      </c>
      <c r="B48" s="4" t="s">
        <v>237</v>
      </c>
      <c r="C48" s="4">
        <v>810</v>
      </c>
      <c r="D48" s="5" t="s">
        <v>57</v>
      </c>
      <c r="E48" s="45">
        <v>0</v>
      </c>
      <c r="F48" s="22"/>
      <c r="G48" s="22"/>
      <c r="H48" s="22"/>
      <c r="I48" s="22"/>
      <c r="L48" s="74"/>
      <c r="M48" s="74"/>
      <c r="N48" s="74"/>
      <c r="O48" s="74"/>
    </row>
    <row r="49" spans="1:15" s="9" customFormat="1" ht="16.5" customHeight="1" hidden="1">
      <c r="A49" s="37" t="s">
        <v>112</v>
      </c>
      <c r="B49" s="4" t="s">
        <v>113</v>
      </c>
      <c r="C49" s="4"/>
      <c r="D49" s="5"/>
      <c r="E49" s="45">
        <v>0</v>
      </c>
      <c r="F49" s="22"/>
      <c r="G49" s="22"/>
      <c r="H49" s="22"/>
      <c r="I49" s="22"/>
      <c r="L49" s="74"/>
      <c r="M49" s="74"/>
      <c r="N49" s="74"/>
      <c r="O49" s="74"/>
    </row>
    <row r="50" spans="1:15" s="9" customFormat="1" ht="16.5" customHeight="1" hidden="1">
      <c r="A50" s="37" t="s">
        <v>114</v>
      </c>
      <c r="B50" s="4" t="s">
        <v>115</v>
      </c>
      <c r="C50" s="4"/>
      <c r="D50" s="5"/>
      <c r="E50" s="45">
        <v>0</v>
      </c>
      <c r="F50" s="22"/>
      <c r="G50" s="22"/>
      <c r="H50" s="22"/>
      <c r="I50" s="22"/>
      <c r="L50" s="74"/>
      <c r="M50" s="74"/>
      <c r="N50" s="74"/>
      <c r="O50" s="74"/>
    </row>
    <row r="51" spans="1:15" s="9" customFormat="1" ht="16.5" customHeight="1" hidden="1">
      <c r="A51" s="47" t="s">
        <v>77</v>
      </c>
      <c r="B51" s="4" t="s">
        <v>115</v>
      </c>
      <c r="C51" s="4">
        <v>240</v>
      </c>
      <c r="D51" s="5"/>
      <c r="E51" s="45">
        <v>0</v>
      </c>
      <c r="F51" s="22"/>
      <c r="G51" s="22"/>
      <c r="H51" s="22"/>
      <c r="I51" s="22"/>
      <c r="L51" s="74"/>
      <c r="M51" s="74"/>
      <c r="N51" s="74"/>
      <c r="O51" s="74"/>
    </row>
    <row r="52" spans="1:15" s="9" customFormat="1" ht="16.5" customHeight="1" hidden="1">
      <c r="A52" s="37" t="s">
        <v>5</v>
      </c>
      <c r="B52" s="4" t="s">
        <v>115</v>
      </c>
      <c r="C52" s="4">
        <v>240</v>
      </c>
      <c r="D52" s="5" t="s">
        <v>57</v>
      </c>
      <c r="E52" s="45">
        <v>0</v>
      </c>
      <c r="F52" s="22"/>
      <c r="G52" s="22"/>
      <c r="H52" s="22"/>
      <c r="I52" s="22"/>
      <c r="L52" s="74"/>
      <c r="M52" s="74"/>
      <c r="N52" s="74"/>
      <c r="O52" s="74"/>
    </row>
    <row r="53" spans="1:15" s="9" customFormat="1" ht="29.25" customHeight="1">
      <c r="A53" s="137" t="s">
        <v>224</v>
      </c>
      <c r="B53" s="13" t="s">
        <v>38</v>
      </c>
      <c r="C53" s="13"/>
      <c r="D53" s="14"/>
      <c r="E53" s="125">
        <f>E55+E68+E75+E122+E114</f>
        <v>132584.6</v>
      </c>
      <c r="F53" s="22"/>
      <c r="G53" s="22"/>
      <c r="H53" s="22"/>
      <c r="I53" s="22"/>
      <c r="L53" s="73"/>
      <c r="M53" s="73"/>
      <c r="N53" s="74"/>
      <c r="O53" s="74"/>
    </row>
    <row r="54" spans="1:15" s="9" customFormat="1" ht="21" customHeight="1">
      <c r="A54" s="37" t="s">
        <v>285</v>
      </c>
      <c r="B54" s="13" t="s">
        <v>368</v>
      </c>
      <c r="C54" s="13"/>
      <c r="D54" s="14"/>
      <c r="E54" s="125">
        <f>E53-E113</f>
        <v>132584.6</v>
      </c>
      <c r="F54" s="22"/>
      <c r="G54" s="22"/>
      <c r="H54" s="22"/>
      <c r="I54" s="22"/>
      <c r="L54" s="73"/>
      <c r="M54" s="73"/>
      <c r="N54" s="74"/>
      <c r="O54" s="74"/>
    </row>
    <row r="55" spans="1:12" ht="33" customHeight="1">
      <c r="A55" s="37" t="s">
        <v>367</v>
      </c>
      <c r="B55" s="4" t="s">
        <v>369</v>
      </c>
      <c r="C55" s="13"/>
      <c r="D55" s="14"/>
      <c r="E55" s="125">
        <f>E58+E61</f>
        <v>46350</v>
      </c>
      <c r="L55" s="150"/>
    </row>
    <row r="56" spans="1:5" ht="28.5" customHeight="1">
      <c r="A56" s="48" t="s">
        <v>247</v>
      </c>
      <c r="B56" s="4" t="s">
        <v>370</v>
      </c>
      <c r="C56" s="13"/>
      <c r="D56" s="14"/>
      <c r="E56" s="6">
        <f>11800+18150</f>
        <v>29950</v>
      </c>
    </row>
    <row r="57" spans="1:7" ht="14.25" customHeight="1">
      <c r="A57" s="47" t="s">
        <v>77</v>
      </c>
      <c r="B57" s="4" t="s">
        <v>370</v>
      </c>
      <c r="C57" s="4">
        <v>240</v>
      </c>
      <c r="D57" s="5"/>
      <c r="E57" s="6">
        <f>11800+18150</f>
        <v>29950</v>
      </c>
      <c r="G57" s="28"/>
    </row>
    <row r="58" spans="1:7" ht="15">
      <c r="A58" s="37" t="s">
        <v>119</v>
      </c>
      <c r="B58" s="4" t="s">
        <v>370</v>
      </c>
      <c r="C58" s="4">
        <v>240</v>
      </c>
      <c r="D58" s="5" t="s">
        <v>58</v>
      </c>
      <c r="E58" s="6">
        <f>11800+18150</f>
        <v>29950</v>
      </c>
      <c r="G58" s="28"/>
    </row>
    <row r="59" spans="1:7" ht="27">
      <c r="A59" s="47" t="s">
        <v>132</v>
      </c>
      <c r="B59" s="4" t="s">
        <v>371</v>
      </c>
      <c r="C59" s="4"/>
      <c r="D59" s="5"/>
      <c r="E59" s="6">
        <v>16400</v>
      </c>
      <c r="G59" s="28"/>
    </row>
    <row r="60" spans="1:5" ht="14.25" customHeight="1">
      <c r="A60" s="47" t="s">
        <v>77</v>
      </c>
      <c r="B60" s="4" t="s">
        <v>371</v>
      </c>
      <c r="C60" s="4">
        <v>240</v>
      </c>
      <c r="D60" s="5"/>
      <c r="E60" s="6">
        <v>16400</v>
      </c>
    </row>
    <row r="61" spans="1:5" ht="15" customHeight="1">
      <c r="A61" s="37" t="s">
        <v>119</v>
      </c>
      <c r="B61" s="4" t="s">
        <v>371</v>
      </c>
      <c r="C61" s="4">
        <v>240</v>
      </c>
      <c r="D61" s="5" t="s">
        <v>58</v>
      </c>
      <c r="E61" s="6">
        <v>16400</v>
      </c>
    </row>
    <row r="62" spans="1:6" ht="29.25" customHeight="1" hidden="1">
      <c r="A62" s="37" t="s">
        <v>172</v>
      </c>
      <c r="B62" s="4" t="s">
        <v>186</v>
      </c>
      <c r="C62" s="4"/>
      <c r="D62" s="5"/>
      <c r="E62" s="6">
        <v>16400</v>
      </c>
      <c r="F62" s="25" t="s">
        <v>145</v>
      </c>
    </row>
    <row r="63" spans="1:5" ht="14.25" customHeight="1" hidden="1">
      <c r="A63" s="47" t="s">
        <v>77</v>
      </c>
      <c r="B63" s="4" t="s">
        <v>186</v>
      </c>
      <c r="C63" s="4">
        <v>240</v>
      </c>
      <c r="D63" s="5"/>
      <c r="E63" s="6">
        <v>16400</v>
      </c>
    </row>
    <row r="64" spans="1:5" ht="13.5" customHeight="1" hidden="1">
      <c r="A64" s="37" t="s">
        <v>119</v>
      </c>
      <c r="B64" s="4" t="s">
        <v>186</v>
      </c>
      <c r="C64" s="4">
        <v>240</v>
      </c>
      <c r="D64" s="5" t="s">
        <v>58</v>
      </c>
      <c r="E64" s="6">
        <v>16400</v>
      </c>
    </row>
    <row r="65" spans="1:5" ht="13.5" customHeight="1" hidden="1">
      <c r="A65" s="10" t="s">
        <v>205</v>
      </c>
      <c r="B65" s="4" t="s">
        <v>206</v>
      </c>
      <c r="C65" s="4"/>
      <c r="D65" s="5"/>
      <c r="E65" s="6">
        <v>16400</v>
      </c>
    </row>
    <row r="66" spans="1:5" ht="13.5" customHeight="1" hidden="1">
      <c r="A66" s="47" t="s">
        <v>77</v>
      </c>
      <c r="B66" s="4" t="s">
        <v>206</v>
      </c>
      <c r="C66" s="4">
        <v>240</v>
      </c>
      <c r="D66" s="5"/>
      <c r="E66" s="6">
        <v>16400</v>
      </c>
    </row>
    <row r="67" spans="1:5" ht="13.5" customHeight="1" hidden="1">
      <c r="A67" s="37" t="s">
        <v>119</v>
      </c>
      <c r="B67" s="4" t="s">
        <v>206</v>
      </c>
      <c r="C67" s="4">
        <v>240</v>
      </c>
      <c r="D67" s="5" t="s">
        <v>58</v>
      </c>
      <c r="E67" s="6">
        <v>16400</v>
      </c>
    </row>
    <row r="68" spans="1:13" ht="27">
      <c r="A68" s="37" t="s">
        <v>375</v>
      </c>
      <c r="B68" s="4" t="s">
        <v>372</v>
      </c>
      <c r="C68" s="13"/>
      <c r="D68" s="14"/>
      <c r="E68" s="6">
        <f>E71+E74</f>
        <v>18600</v>
      </c>
      <c r="F68" s="176"/>
      <c r="G68" s="177"/>
      <c r="L68" s="72"/>
      <c r="M68" s="72"/>
    </row>
    <row r="69" spans="1:15" s="9" customFormat="1" ht="17.25" customHeight="1">
      <c r="A69" s="37" t="s">
        <v>323</v>
      </c>
      <c r="B69" s="4" t="s">
        <v>373</v>
      </c>
      <c r="C69" s="13"/>
      <c r="D69" s="14"/>
      <c r="E69" s="125">
        <v>7500</v>
      </c>
      <c r="F69" s="181" t="s">
        <v>171</v>
      </c>
      <c r="G69" s="182"/>
      <c r="H69" s="22"/>
      <c r="I69" s="22"/>
      <c r="L69" s="74"/>
      <c r="M69" s="74"/>
      <c r="N69" s="74"/>
      <c r="O69" s="74"/>
    </row>
    <row r="70" spans="1:5" ht="17.25" customHeight="1">
      <c r="A70" s="47" t="s">
        <v>77</v>
      </c>
      <c r="B70" s="4" t="s">
        <v>373</v>
      </c>
      <c r="C70" s="4">
        <v>240</v>
      </c>
      <c r="D70" s="5"/>
      <c r="E70" s="125">
        <v>7500</v>
      </c>
    </row>
    <row r="71" spans="1:5" ht="15.75" customHeight="1">
      <c r="A71" s="37" t="s">
        <v>6</v>
      </c>
      <c r="B71" s="146" t="s">
        <v>373</v>
      </c>
      <c r="C71" s="4">
        <v>240</v>
      </c>
      <c r="D71" s="5" t="s">
        <v>60</v>
      </c>
      <c r="E71" s="125">
        <v>7500</v>
      </c>
    </row>
    <row r="72" spans="1:9" ht="17.25" customHeight="1">
      <c r="A72" s="37" t="s">
        <v>331</v>
      </c>
      <c r="B72" s="4" t="s">
        <v>374</v>
      </c>
      <c r="C72" s="4"/>
      <c r="D72" s="5"/>
      <c r="E72" s="6">
        <v>11100</v>
      </c>
      <c r="F72" s="176" t="s">
        <v>173</v>
      </c>
      <c r="G72" s="177"/>
      <c r="H72" s="177"/>
      <c r="I72" s="177"/>
    </row>
    <row r="73" spans="1:6" ht="21" customHeight="1">
      <c r="A73" s="47" t="s">
        <v>77</v>
      </c>
      <c r="B73" s="4" t="s">
        <v>374</v>
      </c>
      <c r="C73" s="4">
        <v>240</v>
      </c>
      <c r="D73" s="5"/>
      <c r="E73" s="6">
        <v>11100</v>
      </c>
      <c r="F73" s="17" t="s">
        <v>176</v>
      </c>
    </row>
    <row r="74" spans="1:5" ht="15">
      <c r="A74" s="37" t="s">
        <v>6</v>
      </c>
      <c r="B74" s="4" t="s">
        <v>374</v>
      </c>
      <c r="C74" s="4">
        <v>240</v>
      </c>
      <c r="D74" s="5" t="s">
        <v>60</v>
      </c>
      <c r="E74" s="6">
        <v>11100</v>
      </c>
    </row>
    <row r="75" spans="1:12" ht="27">
      <c r="A75" s="37" t="s">
        <v>376</v>
      </c>
      <c r="B75" s="1" t="s">
        <v>377</v>
      </c>
      <c r="C75" s="13"/>
      <c r="D75" s="14"/>
      <c r="E75" s="125">
        <f>E78+E81+E84+E87+E90+E93+E100+E103+E106+E109+E112</f>
        <v>64002.700000000004</v>
      </c>
      <c r="G75" s="28"/>
      <c r="L75" s="72"/>
    </row>
    <row r="76" spans="1:7" ht="15">
      <c r="A76" s="37" t="s">
        <v>61</v>
      </c>
      <c r="B76" s="4" t="s">
        <v>378</v>
      </c>
      <c r="C76" s="4"/>
      <c r="D76" s="5"/>
      <c r="E76" s="6">
        <v>500</v>
      </c>
      <c r="F76" s="176"/>
      <c r="G76" s="177"/>
    </row>
    <row r="77" spans="1:5" ht="15" customHeight="1">
      <c r="A77" s="47" t="s">
        <v>77</v>
      </c>
      <c r="B77" s="4" t="s">
        <v>378</v>
      </c>
      <c r="C77" s="4">
        <v>240</v>
      </c>
      <c r="D77" s="5"/>
      <c r="E77" s="6">
        <v>500</v>
      </c>
    </row>
    <row r="78" spans="1:5" ht="15">
      <c r="A78" s="37" t="s">
        <v>6</v>
      </c>
      <c r="B78" s="4" t="s">
        <v>378</v>
      </c>
      <c r="C78" s="4">
        <v>240</v>
      </c>
      <c r="D78" s="5" t="s">
        <v>60</v>
      </c>
      <c r="E78" s="6">
        <v>500</v>
      </c>
    </row>
    <row r="79" spans="1:9" ht="15">
      <c r="A79" s="37" t="s">
        <v>178</v>
      </c>
      <c r="B79" s="4" t="s">
        <v>379</v>
      </c>
      <c r="C79" s="4"/>
      <c r="D79" s="5"/>
      <c r="E79" s="6">
        <v>8500</v>
      </c>
      <c r="F79" s="70" t="s">
        <v>173</v>
      </c>
      <c r="G79" s="21"/>
      <c r="H79" s="21"/>
      <c r="I79" s="17" t="s">
        <v>177</v>
      </c>
    </row>
    <row r="80" spans="1:5" ht="15.75" customHeight="1">
      <c r="A80" s="47" t="s">
        <v>77</v>
      </c>
      <c r="B80" s="4" t="s">
        <v>379</v>
      </c>
      <c r="C80" s="4">
        <v>240</v>
      </c>
      <c r="D80" s="5"/>
      <c r="E80" s="6">
        <v>8500</v>
      </c>
    </row>
    <row r="81" spans="1:5" ht="15">
      <c r="A81" s="37" t="s">
        <v>6</v>
      </c>
      <c r="B81" s="4" t="s">
        <v>379</v>
      </c>
      <c r="C81" s="4">
        <v>240</v>
      </c>
      <c r="D81" s="5" t="s">
        <v>60</v>
      </c>
      <c r="E81" s="6">
        <v>8500</v>
      </c>
    </row>
    <row r="82" spans="1:8" ht="15.75" customHeight="1">
      <c r="A82" s="37" t="s">
        <v>64</v>
      </c>
      <c r="B82" s="4" t="s">
        <v>380</v>
      </c>
      <c r="C82" s="4"/>
      <c r="D82" s="5"/>
      <c r="E82" s="6">
        <v>1200</v>
      </c>
      <c r="F82" s="176"/>
      <c r="G82" s="177"/>
      <c r="H82" s="177"/>
    </row>
    <row r="83" spans="1:5" ht="15" customHeight="1">
      <c r="A83" s="47" t="s">
        <v>77</v>
      </c>
      <c r="B83" s="4" t="s">
        <v>380</v>
      </c>
      <c r="C83" s="4">
        <v>240</v>
      </c>
      <c r="D83" s="5"/>
      <c r="E83" s="6">
        <v>1200</v>
      </c>
    </row>
    <row r="84" spans="1:11" ht="14.25" customHeight="1">
      <c r="A84" s="37" t="s">
        <v>6</v>
      </c>
      <c r="B84" s="4" t="s">
        <v>380</v>
      </c>
      <c r="C84" s="4">
        <v>240</v>
      </c>
      <c r="D84" s="5" t="s">
        <v>60</v>
      </c>
      <c r="E84" s="6">
        <v>1200</v>
      </c>
      <c r="F84" s="185"/>
      <c r="G84" s="186"/>
      <c r="H84" s="186"/>
      <c r="I84" s="186"/>
      <c r="J84" s="186"/>
      <c r="K84" s="186"/>
    </row>
    <row r="85" spans="1:11" ht="18" customHeight="1">
      <c r="A85" s="37" t="s">
        <v>248</v>
      </c>
      <c r="B85" s="4" t="s">
        <v>381</v>
      </c>
      <c r="C85" s="4"/>
      <c r="D85" s="5"/>
      <c r="E85" s="6">
        <f>40755.8-1437.1-350-1000-3016-200</f>
        <v>34752.700000000004</v>
      </c>
      <c r="F85" s="185"/>
      <c r="G85" s="186"/>
      <c r="H85" s="186"/>
      <c r="I85" s="186"/>
      <c r="J85" s="186"/>
      <c r="K85" s="186"/>
    </row>
    <row r="86" spans="1:5" ht="15" customHeight="1">
      <c r="A86" s="47" t="s">
        <v>77</v>
      </c>
      <c r="B86" s="4" t="s">
        <v>381</v>
      </c>
      <c r="C86" s="4">
        <v>240</v>
      </c>
      <c r="D86" s="5"/>
      <c r="E86" s="6">
        <f>E85</f>
        <v>34752.700000000004</v>
      </c>
    </row>
    <row r="87" spans="1:5" ht="13.5" customHeight="1">
      <c r="A87" s="37" t="s">
        <v>6</v>
      </c>
      <c r="B87" s="4" t="s">
        <v>381</v>
      </c>
      <c r="C87" s="4">
        <v>240</v>
      </c>
      <c r="D87" s="5" t="s">
        <v>60</v>
      </c>
      <c r="E87" s="6">
        <f>E85</f>
        <v>34752.700000000004</v>
      </c>
    </row>
    <row r="88" spans="1:10" ht="13.5">
      <c r="A88" s="37" t="s">
        <v>329</v>
      </c>
      <c r="B88" s="4" t="s">
        <v>382</v>
      </c>
      <c r="C88" s="4"/>
      <c r="D88" s="5"/>
      <c r="E88" s="6">
        <v>900</v>
      </c>
      <c r="F88" s="185"/>
      <c r="G88" s="186"/>
      <c r="H88" s="186"/>
      <c r="I88" s="186"/>
      <c r="J88" s="186"/>
    </row>
    <row r="89" spans="1:9" ht="16.5" customHeight="1">
      <c r="A89" s="47" t="s">
        <v>77</v>
      </c>
      <c r="B89" s="4" t="s">
        <v>382</v>
      </c>
      <c r="C89" s="4">
        <v>240</v>
      </c>
      <c r="D89" s="5"/>
      <c r="E89" s="6">
        <v>900</v>
      </c>
      <c r="F89" s="176"/>
      <c r="G89" s="177"/>
      <c r="H89" s="177"/>
      <c r="I89" s="177"/>
    </row>
    <row r="90" spans="1:8" ht="15">
      <c r="A90" s="37" t="s">
        <v>6</v>
      </c>
      <c r="B90" s="4" t="s">
        <v>382</v>
      </c>
      <c r="C90" s="4">
        <v>240</v>
      </c>
      <c r="D90" s="5" t="s">
        <v>60</v>
      </c>
      <c r="E90" s="6">
        <v>900</v>
      </c>
      <c r="F90" s="181"/>
      <c r="G90" s="182"/>
      <c r="H90" s="182"/>
    </row>
    <row r="91" spans="1:15" s="9" customFormat="1" ht="15.75" customHeight="1">
      <c r="A91" s="37" t="s">
        <v>330</v>
      </c>
      <c r="B91" s="4" t="s">
        <v>383</v>
      </c>
      <c r="C91" s="4"/>
      <c r="D91" s="5"/>
      <c r="E91" s="6">
        <v>15700</v>
      </c>
      <c r="F91" s="40"/>
      <c r="G91" s="26"/>
      <c r="H91" s="26"/>
      <c r="I91" s="26"/>
      <c r="J91" s="26"/>
      <c r="K91" s="26"/>
      <c r="L91" s="151"/>
      <c r="M91" s="74"/>
      <c r="N91" s="74"/>
      <c r="O91" s="74"/>
    </row>
    <row r="92" spans="1:15" s="9" customFormat="1" ht="15.75" customHeight="1">
      <c r="A92" s="47" t="s">
        <v>77</v>
      </c>
      <c r="B92" s="4" t="s">
        <v>383</v>
      </c>
      <c r="C92" s="4">
        <v>240</v>
      </c>
      <c r="D92" s="5"/>
      <c r="E92" s="6">
        <v>15700</v>
      </c>
      <c r="F92" s="181"/>
      <c r="G92" s="182"/>
      <c r="H92" s="182"/>
      <c r="I92" s="182"/>
      <c r="L92" s="173" t="s">
        <v>232</v>
      </c>
      <c r="M92" s="173"/>
      <c r="N92" s="173"/>
      <c r="O92" s="74"/>
    </row>
    <row r="93" spans="1:15" s="9" customFormat="1" ht="14.25" customHeight="1">
      <c r="A93" s="37" t="s">
        <v>6</v>
      </c>
      <c r="B93" s="4" t="s">
        <v>383</v>
      </c>
      <c r="C93" s="4">
        <v>240</v>
      </c>
      <c r="D93" s="5" t="s">
        <v>60</v>
      </c>
      <c r="E93" s="6">
        <v>15700</v>
      </c>
      <c r="F93" s="181"/>
      <c r="G93" s="182"/>
      <c r="H93" s="182"/>
      <c r="I93" s="22"/>
      <c r="L93" s="74"/>
      <c r="M93" s="74"/>
      <c r="N93" s="74"/>
      <c r="O93" s="74"/>
    </row>
    <row r="94" spans="1:15" s="9" customFormat="1" ht="46.5" customHeight="1" hidden="1">
      <c r="A94" s="37" t="s">
        <v>88</v>
      </c>
      <c r="B94" s="4" t="s">
        <v>87</v>
      </c>
      <c r="C94" s="4"/>
      <c r="D94" s="5"/>
      <c r="E94" s="6" t="s">
        <v>126</v>
      </c>
      <c r="F94" s="23"/>
      <c r="G94" s="24"/>
      <c r="H94" s="24"/>
      <c r="I94" s="22"/>
      <c r="L94" s="74"/>
      <c r="M94" s="74"/>
      <c r="N94" s="74"/>
      <c r="O94" s="74"/>
    </row>
    <row r="95" spans="1:15" s="9" customFormat="1" ht="20.25" customHeight="1" hidden="1">
      <c r="A95" s="47" t="s">
        <v>77</v>
      </c>
      <c r="B95" s="4" t="s">
        <v>87</v>
      </c>
      <c r="C95" s="4">
        <v>240</v>
      </c>
      <c r="D95" s="5"/>
      <c r="E95" s="6" t="s">
        <v>127</v>
      </c>
      <c r="F95" s="23"/>
      <c r="G95" s="24"/>
      <c r="H95" s="24"/>
      <c r="I95" s="22"/>
      <c r="L95" s="74"/>
      <c r="M95" s="74"/>
      <c r="N95" s="74"/>
      <c r="O95" s="74"/>
    </row>
    <row r="96" spans="1:15" s="9" customFormat="1" ht="16.5" customHeight="1" hidden="1">
      <c r="A96" s="37" t="s">
        <v>6</v>
      </c>
      <c r="B96" s="4" t="s">
        <v>87</v>
      </c>
      <c r="C96" s="4">
        <v>240</v>
      </c>
      <c r="D96" s="5" t="s">
        <v>60</v>
      </c>
      <c r="E96" s="6" t="s">
        <v>128</v>
      </c>
      <c r="F96" s="23"/>
      <c r="G96" s="24"/>
      <c r="H96" s="24"/>
      <c r="I96" s="22"/>
      <c r="L96" s="74"/>
      <c r="M96" s="74"/>
      <c r="N96" s="74"/>
      <c r="O96" s="74"/>
    </row>
    <row r="97" spans="1:15" s="9" customFormat="1" ht="33" customHeight="1" hidden="1">
      <c r="A97" s="37" t="s">
        <v>85</v>
      </c>
      <c r="B97" s="4" t="s">
        <v>86</v>
      </c>
      <c r="C97" s="4"/>
      <c r="D97" s="5"/>
      <c r="E97" s="6" t="s">
        <v>129</v>
      </c>
      <c r="F97" s="23"/>
      <c r="G97" s="24"/>
      <c r="H97" s="24"/>
      <c r="I97" s="22"/>
      <c r="L97" s="74"/>
      <c r="M97" s="74"/>
      <c r="N97" s="74"/>
      <c r="O97" s="74"/>
    </row>
    <row r="98" spans="1:15" s="9" customFormat="1" ht="14.25" customHeight="1">
      <c r="A98" s="47" t="s">
        <v>249</v>
      </c>
      <c r="B98" s="4" t="s">
        <v>384</v>
      </c>
      <c r="C98" s="4"/>
      <c r="D98" s="5"/>
      <c r="E98" s="6">
        <v>350</v>
      </c>
      <c r="F98" s="23"/>
      <c r="G98" s="24"/>
      <c r="H98" s="24"/>
      <c r="I98" s="22"/>
      <c r="L98" s="74"/>
      <c r="M98" s="74"/>
      <c r="N98" s="74"/>
      <c r="O98" s="74"/>
    </row>
    <row r="99" spans="1:15" s="9" customFormat="1" ht="14.25" customHeight="1">
      <c r="A99" s="47" t="s">
        <v>77</v>
      </c>
      <c r="B99" s="4" t="s">
        <v>384</v>
      </c>
      <c r="C99" s="4">
        <v>240</v>
      </c>
      <c r="D99" s="5"/>
      <c r="E99" s="6">
        <v>350</v>
      </c>
      <c r="F99" s="23"/>
      <c r="G99" s="24"/>
      <c r="H99" s="24"/>
      <c r="I99" s="22"/>
      <c r="L99" s="74"/>
      <c r="M99" s="74"/>
      <c r="N99" s="74"/>
      <c r="O99" s="74"/>
    </row>
    <row r="100" spans="1:15" s="9" customFormat="1" ht="16.5" customHeight="1">
      <c r="A100" s="37" t="s">
        <v>6</v>
      </c>
      <c r="B100" s="4" t="s">
        <v>384</v>
      </c>
      <c r="C100" s="4">
        <v>240</v>
      </c>
      <c r="D100" s="5" t="s">
        <v>60</v>
      </c>
      <c r="E100" s="6">
        <v>350</v>
      </c>
      <c r="F100" s="23"/>
      <c r="G100" s="24"/>
      <c r="H100" s="24"/>
      <c r="I100" s="22"/>
      <c r="L100" s="74"/>
      <c r="M100" s="74"/>
      <c r="N100" s="74"/>
      <c r="O100" s="74"/>
    </row>
    <row r="101" spans="1:15" s="9" customFormat="1" ht="13.5" customHeight="1">
      <c r="A101" s="37" t="s">
        <v>250</v>
      </c>
      <c r="B101" s="4" t="s">
        <v>385</v>
      </c>
      <c r="C101" s="4"/>
      <c r="D101" s="5"/>
      <c r="E101" s="6">
        <f>1700+400</f>
        <v>2100</v>
      </c>
      <c r="F101" s="24" t="s">
        <v>149</v>
      </c>
      <c r="G101" s="24"/>
      <c r="H101" s="24"/>
      <c r="I101" s="22"/>
      <c r="L101" s="74"/>
      <c r="M101" s="74"/>
      <c r="N101" s="74"/>
      <c r="O101" s="74"/>
    </row>
    <row r="102" spans="1:15" s="9" customFormat="1" ht="16.5" customHeight="1">
      <c r="A102" s="47" t="s">
        <v>77</v>
      </c>
      <c r="B102" s="4" t="s">
        <v>385</v>
      </c>
      <c r="C102" s="4">
        <v>240</v>
      </c>
      <c r="D102" s="5"/>
      <c r="E102" s="6">
        <f>1700+400</f>
        <v>2100</v>
      </c>
      <c r="F102" s="24"/>
      <c r="G102" s="24"/>
      <c r="H102" s="24"/>
      <c r="I102" s="22"/>
      <c r="L102" s="74"/>
      <c r="M102" s="74"/>
      <c r="N102" s="74"/>
      <c r="O102" s="74"/>
    </row>
    <row r="103" spans="1:15" s="9" customFormat="1" ht="16.5" customHeight="1">
      <c r="A103" s="37" t="s">
        <v>6</v>
      </c>
      <c r="B103" s="4" t="s">
        <v>385</v>
      </c>
      <c r="C103" s="4">
        <v>240</v>
      </c>
      <c r="D103" s="5" t="s">
        <v>60</v>
      </c>
      <c r="E103" s="6">
        <f>1700+400</f>
        <v>2100</v>
      </c>
      <c r="F103" s="24"/>
      <c r="G103" s="24"/>
      <c r="H103" s="24"/>
      <c r="I103" s="22"/>
      <c r="L103" s="74"/>
      <c r="M103" s="74"/>
      <c r="N103" s="74"/>
      <c r="O103" s="74"/>
    </row>
    <row r="104" spans="1:15" s="9" customFormat="1" ht="17.25" customHeight="1" hidden="1">
      <c r="A104" s="37"/>
      <c r="B104" s="4"/>
      <c r="C104" s="4"/>
      <c r="D104" s="5"/>
      <c r="E104" s="6"/>
      <c r="F104" s="24"/>
      <c r="G104" s="24"/>
      <c r="H104" s="24"/>
      <c r="I104" s="22"/>
      <c r="L104" s="74"/>
      <c r="M104" s="74"/>
      <c r="N104" s="74"/>
      <c r="O104" s="74"/>
    </row>
    <row r="105" spans="1:15" s="9" customFormat="1" ht="16.5" customHeight="1" hidden="1">
      <c r="A105" s="37"/>
      <c r="B105" s="4"/>
      <c r="C105" s="4"/>
      <c r="D105" s="5"/>
      <c r="E105" s="6"/>
      <c r="F105" s="24"/>
      <c r="G105" s="24"/>
      <c r="H105" s="24"/>
      <c r="I105" s="22"/>
      <c r="L105" s="74"/>
      <c r="M105" s="74"/>
      <c r="N105" s="74"/>
      <c r="O105" s="74"/>
    </row>
    <row r="106" spans="1:15" s="9" customFormat="1" ht="16.5" customHeight="1" hidden="1">
      <c r="A106" s="37"/>
      <c r="B106" s="4"/>
      <c r="C106" s="4"/>
      <c r="D106" s="5"/>
      <c r="E106" s="6"/>
      <c r="F106" s="24"/>
      <c r="G106" s="24"/>
      <c r="H106" s="24"/>
      <c r="I106" s="22"/>
      <c r="L106" s="74"/>
      <c r="M106" s="74"/>
      <c r="N106" s="74"/>
      <c r="O106" s="74"/>
    </row>
    <row r="107" spans="1:15" s="9" customFormat="1" ht="16.5" customHeight="1" hidden="1">
      <c r="A107" s="37" t="s">
        <v>179</v>
      </c>
      <c r="B107" s="4" t="s">
        <v>193</v>
      </c>
      <c r="C107" s="4"/>
      <c r="D107" s="5"/>
      <c r="E107" s="6">
        <v>0</v>
      </c>
      <c r="F107" s="24"/>
      <c r="G107" s="24"/>
      <c r="H107" s="24"/>
      <c r="I107" s="22"/>
      <c r="L107" s="74"/>
      <c r="M107" s="74"/>
      <c r="N107" s="74"/>
      <c r="O107" s="74"/>
    </row>
    <row r="108" spans="1:15" s="9" customFormat="1" ht="16.5" customHeight="1" hidden="1">
      <c r="A108" s="37" t="s">
        <v>84</v>
      </c>
      <c r="B108" s="4" t="s">
        <v>193</v>
      </c>
      <c r="C108" s="4">
        <v>410</v>
      </c>
      <c r="D108" s="5"/>
      <c r="E108" s="6">
        <v>0</v>
      </c>
      <c r="F108" s="24"/>
      <c r="G108" s="24"/>
      <c r="H108" s="24"/>
      <c r="I108" s="22"/>
      <c r="L108" s="74"/>
      <c r="M108" s="74"/>
      <c r="N108" s="74"/>
      <c r="O108" s="74"/>
    </row>
    <row r="109" spans="1:15" s="9" customFormat="1" ht="16.5" customHeight="1" hidden="1">
      <c r="A109" s="37" t="s">
        <v>6</v>
      </c>
      <c r="B109" s="4" t="s">
        <v>193</v>
      </c>
      <c r="C109" s="4">
        <v>410</v>
      </c>
      <c r="D109" s="5" t="s">
        <v>60</v>
      </c>
      <c r="E109" s="6">
        <v>0</v>
      </c>
      <c r="F109" s="24"/>
      <c r="G109" s="24"/>
      <c r="H109" s="24"/>
      <c r="I109" s="22"/>
      <c r="L109" s="74"/>
      <c r="M109" s="74"/>
      <c r="N109" s="74"/>
      <c r="O109" s="74"/>
    </row>
    <row r="110" spans="1:15" s="9" customFormat="1" ht="16.5" customHeight="1" hidden="1">
      <c r="A110" s="10" t="s">
        <v>204</v>
      </c>
      <c r="B110" s="4" t="s">
        <v>208</v>
      </c>
      <c r="C110" s="4"/>
      <c r="D110" s="5"/>
      <c r="E110" s="6">
        <v>0</v>
      </c>
      <c r="F110" s="24"/>
      <c r="G110" s="24"/>
      <c r="H110" s="24"/>
      <c r="I110" s="22"/>
      <c r="L110" s="74"/>
      <c r="M110" s="74"/>
      <c r="N110" s="74"/>
      <c r="O110" s="74"/>
    </row>
    <row r="111" spans="1:15" s="9" customFormat="1" ht="16.5" customHeight="1" hidden="1">
      <c r="A111" s="47" t="s">
        <v>77</v>
      </c>
      <c r="B111" s="4" t="s">
        <v>208</v>
      </c>
      <c r="C111" s="4">
        <v>240</v>
      </c>
      <c r="D111" s="5"/>
      <c r="E111" s="6">
        <v>0</v>
      </c>
      <c r="F111" s="24"/>
      <c r="G111" s="24"/>
      <c r="H111" s="24"/>
      <c r="I111" s="22"/>
      <c r="L111" s="74"/>
      <c r="M111" s="74"/>
      <c r="N111" s="74"/>
      <c r="O111" s="74"/>
    </row>
    <row r="112" spans="1:15" s="9" customFormat="1" ht="16.5" customHeight="1" hidden="1">
      <c r="A112" s="37" t="s">
        <v>6</v>
      </c>
      <c r="B112" s="4" t="s">
        <v>208</v>
      </c>
      <c r="C112" s="4">
        <v>240</v>
      </c>
      <c r="D112" s="5" t="s">
        <v>60</v>
      </c>
      <c r="E112" s="6">
        <v>0</v>
      </c>
      <c r="F112" s="24"/>
      <c r="G112" s="24"/>
      <c r="H112" s="24"/>
      <c r="I112" s="22"/>
      <c r="L112" s="74"/>
      <c r="M112" s="74"/>
      <c r="N112" s="74"/>
      <c r="O112" s="74"/>
    </row>
    <row r="113" spans="1:15" s="9" customFormat="1" ht="16.5" customHeight="1" hidden="1">
      <c r="A113" s="37"/>
      <c r="B113" s="4"/>
      <c r="C113" s="4"/>
      <c r="D113" s="5"/>
      <c r="E113" s="6"/>
      <c r="F113" s="24"/>
      <c r="G113" s="24"/>
      <c r="H113" s="24"/>
      <c r="I113" s="22"/>
      <c r="L113" s="74"/>
      <c r="M113" s="74"/>
      <c r="N113" s="74"/>
      <c r="O113" s="74"/>
    </row>
    <row r="114" spans="1:15" s="9" customFormat="1" ht="30" customHeight="1">
      <c r="A114" s="37" t="s">
        <v>251</v>
      </c>
      <c r="B114" s="4" t="s">
        <v>418</v>
      </c>
      <c r="C114" s="4"/>
      <c r="D114" s="5"/>
      <c r="E114" s="6">
        <f>E117+E120</f>
        <v>3631.8999999999996</v>
      </c>
      <c r="F114" s="24"/>
      <c r="G114" s="24"/>
      <c r="H114" s="24"/>
      <c r="I114" s="22"/>
      <c r="L114" s="73">
        <v>3631</v>
      </c>
      <c r="M114" s="74"/>
      <c r="N114" s="74"/>
      <c r="O114" s="74"/>
    </row>
    <row r="115" spans="1:15" s="9" customFormat="1" ht="59.25" customHeight="1">
      <c r="A115" s="37" t="s">
        <v>242</v>
      </c>
      <c r="B115" s="4" t="s">
        <v>419</v>
      </c>
      <c r="C115" s="4"/>
      <c r="D115" s="5"/>
      <c r="E115" s="6">
        <f>2109.7+432.1</f>
        <v>2541.7999999999997</v>
      </c>
      <c r="F115" s="24"/>
      <c r="G115" s="24"/>
      <c r="H115" s="24"/>
      <c r="I115" s="22"/>
      <c r="L115" s="158" t="s">
        <v>358</v>
      </c>
      <c r="M115" s="144" t="e">
        <f>L115-E115</f>
        <v>#VALUE!</v>
      </c>
      <c r="N115" s="149"/>
      <c r="O115" s="149"/>
    </row>
    <row r="116" spans="1:15" s="9" customFormat="1" ht="16.5" customHeight="1">
      <c r="A116" s="47" t="s">
        <v>77</v>
      </c>
      <c r="B116" s="4" t="s">
        <v>419</v>
      </c>
      <c r="C116" s="4">
        <v>240</v>
      </c>
      <c r="D116" s="5"/>
      <c r="E116" s="6">
        <f>2109.7+432.1</f>
        <v>2541.7999999999997</v>
      </c>
      <c r="F116" s="24"/>
      <c r="G116" s="24"/>
      <c r="H116" s="24"/>
      <c r="I116" s="22"/>
      <c r="L116" s="74"/>
      <c r="M116" s="74"/>
      <c r="N116" s="74"/>
      <c r="O116" s="74"/>
    </row>
    <row r="117" spans="1:15" s="9" customFormat="1" ht="16.5" customHeight="1">
      <c r="A117" s="37" t="s">
        <v>6</v>
      </c>
      <c r="B117" s="4" t="s">
        <v>419</v>
      </c>
      <c r="C117" s="4">
        <v>240</v>
      </c>
      <c r="D117" s="5" t="s">
        <v>60</v>
      </c>
      <c r="E117" s="6">
        <f>2109.7+432.1</f>
        <v>2541.7999999999997</v>
      </c>
      <c r="F117" s="24"/>
      <c r="G117" s="24"/>
      <c r="H117" s="24"/>
      <c r="I117" s="22"/>
      <c r="L117" s="74"/>
      <c r="M117" s="74"/>
      <c r="N117" s="74"/>
      <c r="O117" s="74"/>
    </row>
    <row r="118" spans="1:15" s="9" customFormat="1" ht="60" customHeight="1">
      <c r="A118" s="37" t="s">
        <v>243</v>
      </c>
      <c r="B118" s="4" t="s">
        <v>420</v>
      </c>
      <c r="C118" s="4"/>
      <c r="D118" s="5"/>
      <c r="E118" s="6">
        <f>904.8+185.3</f>
        <v>1090.1</v>
      </c>
      <c r="F118" s="24"/>
      <c r="G118" s="24"/>
      <c r="H118" s="24"/>
      <c r="I118" s="22"/>
      <c r="L118" s="74" t="s">
        <v>359</v>
      </c>
      <c r="M118" s="73"/>
      <c r="N118" s="74"/>
      <c r="O118" s="74"/>
    </row>
    <row r="119" spans="1:15" s="9" customFormat="1" ht="16.5" customHeight="1">
      <c r="A119" s="47" t="s">
        <v>77</v>
      </c>
      <c r="B119" s="4" t="s">
        <v>420</v>
      </c>
      <c r="C119" s="4">
        <v>240</v>
      </c>
      <c r="D119" s="5"/>
      <c r="E119" s="6">
        <f>904.8+185.3</f>
        <v>1090.1</v>
      </c>
      <c r="F119" s="24"/>
      <c r="G119" s="24"/>
      <c r="H119" s="24"/>
      <c r="I119" s="22"/>
      <c r="L119" s="74"/>
      <c r="M119" s="74"/>
      <c r="N119" s="74"/>
      <c r="O119" s="74"/>
    </row>
    <row r="120" spans="1:15" s="9" customFormat="1" ht="16.5" customHeight="1">
      <c r="A120" s="37" t="s">
        <v>6</v>
      </c>
      <c r="B120" s="4" t="s">
        <v>420</v>
      </c>
      <c r="C120" s="4">
        <v>240</v>
      </c>
      <c r="D120" s="5" t="s">
        <v>60</v>
      </c>
      <c r="E120" s="6">
        <f>904.8+185.3</f>
        <v>1090.1</v>
      </c>
      <c r="F120" s="24"/>
      <c r="G120" s="24"/>
      <c r="H120" s="24"/>
      <c r="I120" s="22"/>
      <c r="L120" s="74"/>
      <c r="M120" s="74"/>
      <c r="N120" s="74"/>
      <c r="O120" s="74"/>
    </row>
    <row r="121" spans="1:15" s="9" customFormat="1" ht="16.5" customHeight="1" hidden="1">
      <c r="A121" s="37" t="s">
        <v>390</v>
      </c>
      <c r="B121" s="4" t="s">
        <v>277</v>
      </c>
      <c r="C121" s="4"/>
      <c r="D121" s="5"/>
      <c r="E121" s="6">
        <v>0</v>
      </c>
      <c r="F121" s="24"/>
      <c r="G121" s="24"/>
      <c r="H121" s="24"/>
      <c r="I121" s="22"/>
      <c r="L121" s="74"/>
      <c r="M121" s="74"/>
      <c r="N121" s="74"/>
      <c r="O121" s="74"/>
    </row>
    <row r="122" spans="1:15" s="9" customFormat="1" ht="15" customHeight="1" hidden="1">
      <c r="A122" s="37" t="s">
        <v>253</v>
      </c>
      <c r="B122" s="4" t="s">
        <v>252</v>
      </c>
      <c r="C122" s="4"/>
      <c r="D122" s="5"/>
      <c r="E122" s="6">
        <f>E125+E128</f>
        <v>0</v>
      </c>
      <c r="F122" s="24" t="s">
        <v>149</v>
      </c>
      <c r="G122" s="24"/>
      <c r="H122" s="24"/>
      <c r="I122" s="22"/>
      <c r="L122" s="74"/>
      <c r="M122" s="74"/>
      <c r="N122" s="74"/>
      <c r="O122" s="74"/>
    </row>
    <row r="123" spans="1:15" s="9" customFormat="1" ht="23.25" customHeight="1" hidden="1">
      <c r="A123" s="37" t="s">
        <v>421</v>
      </c>
      <c r="B123" s="4" t="s">
        <v>254</v>
      </c>
      <c r="C123" s="4"/>
      <c r="D123" s="5"/>
      <c r="E123" s="6">
        <v>0</v>
      </c>
      <c r="F123" s="24"/>
      <c r="G123" s="24"/>
      <c r="H123" s="24"/>
      <c r="I123" s="22"/>
      <c r="L123" s="173"/>
      <c r="M123" s="173"/>
      <c r="N123" s="173"/>
      <c r="O123" s="173"/>
    </row>
    <row r="124" spans="1:15" s="9" customFormat="1" ht="18.75" customHeight="1" hidden="1">
      <c r="A124" s="47" t="s">
        <v>77</v>
      </c>
      <c r="B124" s="4" t="s">
        <v>254</v>
      </c>
      <c r="C124" s="4">
        <v>240</v>
      </c>
      <c r="D124" s="5"/>
      <c r="E124" s="6">
        <v>0</v>
      </c>
      <c r="F124" s="24"/>
      <c r="G124" s="24"/>
      <c r="H124" s="24"/>
      <c r="I124" s="22"/>
      <c r="L124" s="74"/>
      <c r="M124" s="74"/>
      <c r="N124" s="74"/>
      <c r="O124" s="74"/>
    </row>
    <row r="125" spans="1:15" s="9" customFormat="1" ht="17.25" customHeight="1" hidden="1">
      <c r="A125" s="37" t="s">
        <v>6</v>
      </c>
      <c r="B125" s="4" t="s">
        <v>254</v>
      </c>
      <c r="C125" s="4">
        <v>240</v>
      </c>
      <c r="D125" s="5" t="s">
        <v>60</v>
      </c>
      <c r="E125" s="6">
        <v>0</v>
      </c>
      <c r="F125" s="24"/>
      <c r="G125" s="24"/>
      <c r="H125" s="24"/>
      <c r="I125" s="22"/>
      <c r="L125" s="172" t="s">
        <v>244</v>
      </c>
      <c r="M125" s="172"/>
      <c r="N125" s="172"/>
      <c r="O125" s="74"/>
    </row>
    <row r="126" spans="1:15" s="9" customFormat="1" ht="17.25" customHeight="1" hidden="1">
      <c r="A126" s="37" t="s">
        <v>233</v>
      </c>
      <c r="B126" s="4" t="s">
        <v>254</v>
      </c>
      <c r="C126" s="4"/>
      <c r="D126" s="5"/>
      <c r="E126" s="6">
        <v>0</v>
      </c>
      <c r="F126" s="24"/>
      <c r="G126" s="24"/>
      <c r="H126" s="24"/>
      <c r="I126" s="22"/>
      <c r="L126" s="172"/>
      <c r="M126" s="172"/>
      <c r="N126" s="172"/>
      <c r="O126" s="74"/>
    </row>
    <row r="127" spans="1:15" s="9" customFormat="1" ht="17.25" customHeight="1" hidden="1">
      <c r="A127" s="47" t="s">
        <v>77</v>
      </c>
      <c r="B127" s="4" t="s">
        <v>254</v>
      </c>
      <c r="C127" s="4"/>
      <c r="D127" s="5"/>
      <c r="E127" s="6">
        <v>0</v>
      </c>
      <c r="F127" s="24"/>
      <c r="G127" s="24"/>
      <c r="H127" s="24"/>
      <c r="I127" s="22"/>
      <c r="L127" s="172"/>
      <c r="M127" s="172"/>
      <c r="N127" s="172"/>
      <c r="O127" s="74"/>
    </row>
    <row r="128" spans="1:15" s="9" customFormat="1" ht="17.25" customHeight="1" hidden="1">
      <c r="A128" s="37" t="s">
        <v>6</v>
      </c>
      <c r="B128" s="4" t="s">
        <v>254</v>
      </c>
      <c r="C128" s="4"/>
      <c r="D128" s="5" t="s">
        <v>60</v>
      </c>
      <c r="E128" s="6">
        <v>0</v>
      </c>
      <c r="F128" s="24"/>
      <c r="G128" s="24"/>
      <c r="H128" s="24"/>
      <c r="I128" s="22"/>
      <c r="L128" s="74"/>
      <c r="M128" s="74"/>
      <c r="N128" s="74"/>
      <c r="O128" s="74"/>
    </row>
    <row r="129" spans="1:15" s="9" customFormat="1" ht="35.25" customHeight="1">
      <c r="A129" s="137" t="s">
        <v>227</v>
      </c>
      <c r="B129" s="13" t="s">
        <v>39</v>
      </c>
      <c r="C129" s="13"/>
      <c r="D129" s="14"/>
      <c r="E129" s="125">
        <f>E135+E142+E152+E155+E145+E139</f>
        <v>30863</v>
      </c>
      <c r="F129" s="22"/>
      <c r="G129" s="22"/>
      <c r="H129" s="22"/>
      <c r="I129" s="22"/>
      <c r="L129" s="74"/>
      <c r="M129" s="73"/>
      <c r="N129" s="74"/>
      <c r="O129" s="74"/>
    </row>
    <row r="130" spans="1:15" s="9" customFormat="1" ht="15" customHeight="1">
      <c r="A130" s="37" t="s">
        <v>324</v>
      </c>
      <c r="B130" s="13" t="s">
        <v>275</v>
      </c>
      <c r="C130" s="13"/>
      <c r="D130" s="14"/>
      <c r="E130" s="125">
        <f>E131+E138+E145</f>
        <v>27277.4</v>
      </c>
      <c r="F130" s="22"/>
      <c r="G130" s="22"/>
      <c r="H130" s="22"/>
      <c r="I130" s="22"/>
      <c r="L130" s="74"/>
      <c r="M130" s="73"/>
      <c r="N130" s="74"/>
      <c r="O130" s="74"/>
    </row>
    <row r="131" spans="1:5" ht="32.25" customHeight="1">
      <c r="A131" s="139" t="s">
        <v>257</v>
      </c>
      <c r="B131" s="4" t="s">
        <v>255</v>
      </c>
      <c r="C131" s="13"/>
      <c r="D131" s="14"/>
      <c r="E131" s="6">
        <f>E137</f>
        <v>3050</v>
      </c>
    </row>
    <row r="132" spans="1:5" ht="35.25" customHeight="1" hidden="1">
      <c r="A132" s="37" t="s">
        <v>130</v>
      </c>
      <c r="B132" s="4" t="s">
        <v>135</v>
      </c>
      <c r="C132" s="13"/>
      <c r="D132" s="14"/>
      <c r="E132" s="6"/>
    </row>
    <row r="133" spans="1:5" ht="36" customHeight="1" hidden="1">
      <c r="A133" s="47" t="s">
        <v>77</v>
      </c>
      <c r="B133" s="4" t="s">
        <v>135</v>
      </c>
      <c r="C133" s="13">
        <v>240</v>
      </c>
      <c r="D133" s="14"/>
      <c r="E133" s="6"/>
    </row>
    <row r="134" spans="1:5" ht="24" customHeight="1" hidden="1">
      <c r="A134" s="60" t="s">
        <v>12</v>
      </c>
      <c r="B134" s="4" t="s">
        <v>135</v>
      </c>
      <c r="C134" s="13">
        <v>240</v>
      </c>
      <c r="D134" s="14" t="s">
        <v>44</v>
      </c>
      <c r="E134" s="6"/>
    </row>
    <row r="135" spans="1:15" ht="26.25" customHeight="1">
      <c r="A135" s="37" t="s">
        <v>333</v>
      </c>
      <c r="B135" s="4" t="s">
        <v>256</v>
      </c>
      <c r="C135" s="13"/>
      <c r="D135" s="14"/>
      <c r="E135" s="125">
        <v>3050</v>
      </c>
      <c r="F135" s="62">
        <v>1000</v>
      </c>
      <c r="G135" s="63"/>
      <c r="H135" s="63"/>
      <c r="L135" s="124"/>
      <c r="M135" s="124"/>
      <c r="N135" s="124"/>
      <c r="O135" s="124"/>
    </row>
    <row r="136" spans="1:8" ht="15">
      <c r="A136" s="47" t="s">
        <v>81</v>
      </c>
      <c r="B136" s="4" t="s">
        <v>256</v>
      </c>
      <c r="C136" s="4">
        <v>620</v>
      </c>
      <c r="D136" s="5"/>
      <c r="E136" s="125">
        <v>3050</v>
      </c>
      <c r="F136" s="63"/>
      <c r="G136" s="63"/>
      <c r="H136" s="63"/>
    </row>
    <row r="137" spans="1:8" ht="17.25" customHeight="1">
      <c r="A137" s="60" t="s">
        <v>12</v>
      </c>
      <c r="B137" s="4" t="s">
        <v>256</v>
      </c>
      <c r="C137" s="4">
        <v>620</v>
      </c>
      <c r="D137" s="5" t="s">
        <v>44</v>
      </c>
      <c r="E137" s="125">
        <v>3050</v>
      </c>
      <c r="F137" s="183"/>
      <c r="G137" s="184"/>
      <c r="H137" s="184"/>
    </row>
    <row r="138" spans="1:12" ht="32.25" customHeight="1">
      <c r="A138" s="37" t="s">
        <v>263</v>
      </c>
      <c r="B138" s="4" t="s">
        <v>258</v>
      </c>
      <c r="C138" s="13"/>
      <c r="D138" s="14"/>
      <c r="E138" s="125">
        <f>E141+E144</f>
        <v>21517.4</v>
      </c>
      <c r="F138" s="63"/>
      <c r="G138" s="63"/>
      <c r="H138" s="63"/>
      <c r="L138" s="72"/>
    </row>
    <row r="139" spans="1:13" ht="27">
      <c r="A139" s="37" t="s">
        <v>191</v>
      </c>
      <c r="B139" s="4" t="s">
        <v>259</v>
      </c>
      <c r="C139" s="4"/>
      <c r="D139" s="5"/>
      <c r="E139" s="6">
        <f>13900-3585.6+6938</f>
        <v>17252.4</v>
      </c>
      <c r="F139" s="63"/>
      <c r="G139" s="63"/>
      <c r="H139" s="63"/>
      <c r="L139" s="171"/>
      <c r="M139" s="171"/>
    </row>
    <row r="140" spans="1:8" ht="15">
      <c r="A140" s="47" t="s">
        <v>81</v>
      </c>
      <c r="B140" s="4" t="s">
        <v>259</v>
      </c>
      <c r="C140" s="4">
        <v>620</v>
      </c>
      <c r="D140" s="5"/>
      <c r="E140" s="6">
        <f>13900-3585.6+6938</f>
        <v>17252.4</v>
      </c>
      <c r="F140" s="63"/>
      <c r="G140" s="63"/>
      <c r="H140" s="63"/>
    </row>
    <row r="141" spans="1:8" ht="15">
      <c r="A141" s="37" t="s">
        <v>2</v>
      </c>
      <c r="B141" s="4" t="s">
        <v>259</v>
      </c>
      <c r="C141" s="4">
        <v>620</v>
      </c>
      <c r="D141" s="5" t="s">
        <v>42</v>
      </c>
      <c r="E141" s="6">
        <f>13900-3585.6+6938</f>
        <v>17252.4</v>
      </c>
      <c r="F141" s="63"/>
      <c r="G141" s="63"/>
      <c r="H141" s="63"/>
    </row>
    <row r="142" spans="1:15" ht="27" customHeight="1">
      <c r="A142" s="37" t="s">
        <v>334</v>
      </c>
      <c r="B142" s="4" t="s">
        <v>260</v>
      </c>
      <c r="C142" s="13"/>
      <c r="D142" s="14"/>
      <c r="E142" s="125">
        <v>4265</v>
      </c>
      <c r="F142" s="68">
        <v>1000</v>
      </c>
      <c r="G142" s="69"/>
      <c r="H142" s="63"/>
      <c r="L142" s="124"/>
      <c r="M142" s="124"/>
      <c r="N142" s="124"/>
      <c r="O142" s="124"/>
    </row>
    <row r="143" spans="1:5" ht="15">
      <c r="A143" s="47" t="s">
        <v>81</v>
      </c>
      <c r="B143" s="4" t="s">
        <v>260</v>
      </c>
      <c r="C143" s="4">
        <v>620</v>
      </c>
      <c r="D143" s="5"/>
      <c r="E143" s="125">
        <v>4265</v>
      </c>
    </row>
    <row r="144" spans="1:5" ht="14.25" customHeight="1">
      <c r="A144" s="37" t="s">
        <v>2</v>
      </c>
      <c r="B144" s="4" t="s">
        <v>260</v>
      </c>
      <c r="C144" s="4">
        <v>620</v>
      </c>
      <c r="D144" s="5" t="s">
        <v>42</v>
      </c>
      <c r="E144" s="125">
        <v>4265</v>
      </c>
    </row>
    <row r="145" spans="1:5" ht="30" customHeight="1">
      <c r="A145" s="37" t="s">
        <v>264</v>
      </c>
      <c r="B145" s="4" t="s">
        <v>262</v>
      </c>
      <c r="C145" s="4"/>
      <c r="D145" s="5"/>
      <c r="E145" s="6">
        <v>2710</v>
      </c>
    </row>
    <row r="146" spans="1:5" ht="15" customHeight="1">
      <c r="A146" s="37" t="s">
        <v>265</v>
      </c>
      <c r="B146" s="4" t="s">
        <v>266</v>
      </c>
      <c r="C146" s="4"/>
      <c r="D146" s="5"/>
      <c r="E146" s="6">
        <v>2710</v>
      </c>
    </row>
    <row r="147" spans="1:15" s="9" customFormat="1" ht="15.75" customHeight="1">
      <c r="A147" s="47" t="s">
        <v>77</v>
      </c>
      <c r="B147" s="4" t="s">
        <v>266</v>
      </c>
      <c r="C147" s="4">
        <v>240</v>
      </c>
      <c r="D147" s="5"/>
      <c r="E147" s="6">
        <v>2710</v>
      </c>
      <c r="F147" s="181"/>
      <c r="G147" s="182"/>
      <c r="H147" s="22"/>
      <c r="I147" s="22"/>
      <c r="L147" s="74"/>
      <c r="M147" s="74"/>
      <c r="N147" s="74"/>
      <c r="O147" s="74"/>
    </row>
    <row r="148" spans="1:15" s="9" customFormat="1" ht="20.25" customHeight="1">
      <c r="A148" s="37" t="s">
        <v>0</v>
      </c>
      <c r="B148" s="4" t="s">
        <v>266</v>
      </c>
      <c r="C148" s="4">
        <v>240</v>
      </c>
      <c r="D148" s="5" t="s">
        <v>43</v>
      </c>
      <c r="E148" s="6">
        <v>2710</v>
      </c>
      <c r="F148" s="24"/>
      <c r="G148" s="24"/>
      <c r="H148" s="22"/>
      <c r="I148" s="22"/>
      <c r="L148" s="74"/>
      <c r="M148" s="74"/>
      <c r="N148" s="74"/>
      <c r="O148" s="74"/>
    </row>
    <row r="149" spans="1:15" s="9" customFormat="1" ht="29.25" customHeight="1" hidden="1">
      <c r="A149" s="47"/>
      <c r="B149" s="4"/>
      <c r="C149" s="4"/>
      <c r="D149" s="5"/>
      <c r="E149" s="6">
        <v>0</v>
      </c>
      <c r="F149" s="24"/>
      <c r="G149" s="24"/>
      <c r="H149" s="22"/>
      <c r="I149" s="22"/>
      <c r="L149" s="74"/>
      <c r="M149" s="74"/>
      <c r="N149" s="74"/>
      <c r="O149" s="74"/>
    </row>
    <row r="150" spans="1:15" s="9" customFormat="1" ht="18" customHeight="1" hidden="1">
      <c r="A150" s="37"/>
      <c r="B150" s="4"/>
      <c r="C150" s="4"/>
      <c r="D150" s="5"/>
      <c r="E150" s="6">
        <v>0</v>
      </c>
      <c r="F150" s="24"/>
      <c r="G150" s="24"/>
      <c r="H150" s="22"/>
      <c r="I150" s="22"/>
      <c r="L150" s="74"/>
      <c r="M150" s="74"/>
      <c r="N150" s="74"/>
      <c r="O150" s="74"/>
    </row>
    <row r="151" spans="1:15" s="9" customFormat="1" ht="18" customHeight="1" hidden="1">
      <c r="A151" s="37"/>
      <c r="B151" s="4"/>
      <c r="C151" s="4"/>
      <c r="D151" s="5"/>
      <c r="E151" s="6"/>
      <c r="F151" s="24"/>
      <c r="G151" s="24"/>
      <c r="H151" s="22"/>
      <c r="I151" s="22"/>
      <c r="L151" s="74"/>
      <c r="M151" s="73"/>
      <c r="N151" s="74"/>
      <c r="O151" s="74"/>
    </row>
    <row r="152" spans="1:15" s="9" customFormat="1" ht="27" customHeight="1">
      <c r="A152" s="37" t="s">
        <v>261</v>
      </c>
      <c r="B152" s="4" t="s">
        <v>417</v>
      </c>
      <c r="C152" s="4"/>
      <c r="D152" s="5"/>
      <c r="E152" s="6">
        <f>1792.8+1792.8</f>
        <v>3585.6</v>
      </c>
      <c r="F152" s="24"/>
      <c r="G152" s="24"/>
      <c r="H152" s="22"/>
      <c r="I152" s="22"/>
      <c r="L152" s="124"/>
      <c r="M152" s="124"/>
      <c r="N152" s="124"/>
      <c r="O152" s="124"/>
    </row>
    <row r="153" spans="1:15" s="9" customFormat="1" ht="15" customHeight="1">
      <c r="A153" s="47" t="s">
        <v>81</v>
      </c>
      <c r="B153" s="4" t="s">
        <v>417</v>
      </c>
      <c r="C153" s="4">
        <v>620</v>
      </c>
      <c r="D153" s="5"/>
      <c r="E153" s="6">
        <f>1792.8+1792.8</f>
        <v>3585.6</v>
      </c>
      <c r="F153" s="24"/>
      <c r="G153" s="24"/>
      <c r="H153" s="22"/>
      <c r="I153" s="22"/>
      <c r="L153" s="74" t="s">
        <v>342</v>
      </c>
      <c r="M153" s="74"/>
      <c r="N153" s="74"/>
      <c r="O153" s="74"/>
    </row>
    <row r="154" spans="1:15" s="9" customFormat="1" ht="18.75" customHeight="1">
      <c r="A154" s="37" t="str">
        <f>$A$141</f>
        <v>Культура</v>
      </c>
      <c r="B154" s="4" t="s">
        <v>417</v>
      </c>
      <c r="C154" s="4">
        <v>620</v>
      </c>
      <c r="D154" s="5" t="s">
        <v>42</v>
      </c>
      <c r="E154" s="6">
        <f>1792.8+1792.8</f>
        <v>3585.6</v>
      </c>
      <c r="F154" s="24"/>
      <c r="G154" s="24"/>
      <c r="H154" s="22"/>
      <c r="I154" s="22"/>
      <c r="L154" s="74"/>
      <c r="M154" s="74"/>
      <c r="N154" s="74"/>
      <c r="O154" s="74"/>
    </row>
    <row r="155" spans="1:15" s="9" customFormat="1" ht="33" customHeight="1" hidden="1">
      <c r="A155" s="37" t="s">
        <v>143</v>
      </c>
      <c r="B155" s="4" t="s">
        <v>144</v>
      </c>
      <c r="C155" s="4"/>
      <c r="D155" s="5"/>
      <c r="E155" s="6">
        <v>0</v>
      </c>
      <c r="F155" s="24"/>
      <c r="G155" s="24"/>
      <c r="H155" s="22"/>
      <c r="I155" s="22"/>
      <c r="L155" s="74"/>
      <c r="M155" s="74"/>
      <c r="N155" s="74"/>
      <c r="O155" s="74"/>
    </row>
    <row r="156" spans="1:15" s="9" customFormat="1" ht="18" customHeight="1" hidden="1">
      <c r="A156" s="47" t="s">
        <v>81</v>
      </c>
      <c r="B156" s="4" t="s">
        <v>144</v>
      </c>
      <c r="C156" s="4">
        <v>620</v>
      </c>
      <c r="D156" s="5"/>
      <c r="E156" s="6">
        <v>0</v>
      </c>
      <c r="F156" s="24"/>
      <c r="G156" s="24"/>
      <c r="H156" s="22"/>
      <c r="I156" s="22"/>
      <c r="L156" s="74"/>
      <c r="M156" s="74"/>
      <c r="N156" s="74"/>
      <c r="O156" s="74"/>
    </row>
    <row r="157" spans="1:15" s="9" customFormat="1" ht="18" customHeight="1" hidden="1">
      <c r="A157" s="37" t="str">
        <f>$A$141</f>
        <v>Культура</v>
      </c>
      <c r="B157" s="4" t="s">
        <v>144</v>
      </c>
      <c r="C157" s="4">
        <v>620</v>
      </c>
      <c r="D157" s="5" t="s">
        <v>42</v>
      </c>
      <c r="E157" s="6">
        <v>0</v>
      </c>
      <c r="F157" s="24"/>
      <c r="G157" s="24"/>
      <c r="H157" s="22"/>
      <c r="I157" s="22"/>
      <c r="L157" s="74"/>
      <c r="M157" s="74"/>
      <c r="N157" s="74"/>
      <c r="O157" s="74"/>
    </row>
    <row r="158" spans="1:7" ht="30" customHeight="1">
      <c r="A158" s="137" t="s">
        <v>228</v>
      </c>
      <c r="B158" s="13" t="s">
        <v>65</v>
      </c>
      <c r="C158" s="13"/>
      <c r="D158" s="14"/>
      <c r="E158" s="125">
        <f>E160+E166+E173+E177</f>
        <v>3200</v>
      </c>
      <c r="F158" s="181"/>
      <c r="G158" s="182"/>
    </row>
    <row r="159" spans="1:7" ht="18" customHeight="1">
      <c r="A159" s="37" t="s">
        <v>324</v>
      </c>
      <c r="B159" s="4" t="s">
        <v>273</v>
      </c>
      <c r="C159" s="13"/>
      <c r="D159" s="14"/>
      <c r="E159" s="125">
        <v>2850</v>
      </c>
      <c r="F159" s="24"/>
      <c r="G159" s="24"/>
    </row>
    <row r="160" spans="1:5" ht="36" customHeight="1">
      <c r="A160" s="37" t="s">
        <v>268</v>
      </c>
      <c r="B160" s="4" t="s">
        <v>267</v>
      </c>
      <c r="C160" s="13"/>
      <c r="D160" s="14"/>
      <c r="E160" s="125">
        <f>E161</f>
        <v>800</v>
      </c>
    </row>
    <row r="161" spans="1:7" ht="30.75" customHeight="1">
      <c r="A161" s="48" t="s">
        <v>269</v>
      </c>
      <c r="B161" s="4" t="s">
        <v>270</v>
      </c>
      <c r="C161" s="13"/>
      <c r="D161" s="14"/>
      <c r="E161" s="125">
        <f>750+50</f>
        <v>800</v>
      </c>
      <c r="F161" s="20"/>
      <c r="G161" s="39"/>
    </row>
    <row r="162" spans="1:7" ht="18" customHeight="1">
      <c r="A162" s="47" t="s">
        <v>83</v>
      </c>
      <c r="B162" s="4" t="s">
        <v>270</v>
      </c>
      <c r="C162" s="4">
        <v>320</v>
      </c>
      <c r="D162" s="5"/>
      <c r="E162" s="125">
        <f>750+50</f>
        <v>800</v>
      </c>
      <c r="F162" s="25"/>
      <c r="G162" s="25"/>
    </row>
    <row r="163" spans="1:7" ht="15">
      <c r="A163" s="37" t="s">
        <v>7</v>
      </c>
      <c r="B163" s="4" t="s">
        <v>270</v>
      </c>
      <c r="C163" s="4">
        <v>320</v>
      </c>
      <c r="D163" s="5" t="s">
        <v>46</v>
      </c>
      <c r="E163" s="125">
        <f>750+50</f>
        <v>800</v>
      </c>
      <c r="F163" s="25"/>
      <c r="G163" s="25"/>
    </row>
    <row r="164" spans="1:7" ht="15" hidden="1">
      <c r="A164" s="47"/>
      <c r="B164" s="4"/>
      <c r="C164" s="4"/>
      <c r="D164" s="5"/>
      <c r="E164" s="45"/>
      <c r="F164" s="25"/>
      <c r="G164" s="25"/>
    </row>
    <row r="165" spans="1:7" ht="15" hidden="1">
      <c r="A165" s="37"/>
      <c r="B165" s="4"/>
      <c r="C165" s="4"/>
      <c r="D165" s="5"/>
      <c r="E165" s="45"/>
      <c r="F165" s="25"/>
      <c r="G165" s="25"/>
    </row>
    <row r="166" spans="1:7" ht="30" customHeight="1">
      <c r="A166" s="37" t="s">
        <v>271</v>
      </c>
      <c r="B166" s="4" t="s">
        <v>272</v>
      </c>
      <c r="C166" s="4"/>
      <c r="D166" s="5"/>
      <c r="E166" s="6">
        <f>E169</f>
        <v>1840</v>
      </c>
      <c r="F166" s="35"/>
      <c r="G166" s="20"/>
    </row>
    <row r="167" spans="1:7" ht="30" customHeight="1">
      <c r="A167" s="11" t="s">
        <v>194</v>
      </c>
      <c r="B167" s="4" t="s">
        <v>278</v>
      </c>
      <c r="C167" s="4"/>
      <c r="D167" s="5"/>
      <c r="E167" s="6">
        <f>1540+300</f>
        <v>1840</v>
      </c>
      <c r="F167" s="25"/>
      <c r="G167" s="20"/>
    </row>
    <row r="168" spans="1:7" ht="15" customHeight="1">
      <c r="A168" s="47" t="s">
        <v>83</v>
      </c>
      <c r="B168" s="4" t="s">
        <v>278</v>
      </c>
      <c r="C168" s="4">
        <v>320</v>
      </c>
      <c r="D168" s="5"/>
      <c r="E168" s="6">
        <f>1540+300</f>
        <v>1840</v>
      </c>
      <c r="F168" s="25"/>
      <c r="G168" s="25"/>
    </row>
    <row r="169" spans="1:7" ht="13.5" customHeight="1">
      <c r="A169" s="37" t="s">
        <v>7</v>
      </c>
      <c r="B169" s="4" t="s">
        <v>278</v>
      </c>
      <c r="C169" s="4">
        <v>320</v>
      </c>
      <c r="D169" s="5" t="s">
        <v>46</v>
      </c>
      <c r="E169" s="6">
        <f>1540+300</f>
        <v>1840</v>
      </c>
      <c r="F169" s="7"/>
      <c r="G169" s="25"/>
    </row>
    <row r="170" spans="1:7" ht="19.5" customHeight="1" hidden="1">
      <c r="A170" s="37"/>
      <c r="B170" s="4"/>
      <c r="C170" s="4"/>
      <c r="D170" s="5"/>
      <c r="E170" s="6"/>
      <c r="F170" s="35"/>
      <c r="G170" s="25"/>
    </row>
    <row r="171" spans="1:7" ht="15" customHeight="1" hidden="1">
      <c r="A171" s="47"/>
      <c r="B171" s="4"/>
      <c r="C171" s="4"/>
      <c r="D171" s="5"/>
      <c r="E171" s="6"/>
      <c r="F171" s="35"/>
      <c r="G171" s="25"/>
    </row>
    <row r="172" spans="1:7" ht="15.75" customHeight="1" hidden="1">
      <c r="A172" s="37"/>
      <c r="B172" s="4"/>
      <c r="C172" s="4"/>
      <c r="D172" s="5"/>
      <c r="E172" s="6"/>
      <c r="F172" s="35"/>
      <c r="G172" s="25"/>
    </row>
    <row r="173" spans="1:7" ht="27" customHeight="1">
      <c r="A173" s="37" t="s">
        <v>279</v>
      </c>
      <c r="B173" s="5" t="s">
        <v>280</v>
      </c>
      <c r="C173" s="4"/>
      <c r="D173" s="5"/>
      <c r="E173" s="6">
        <f>E176</f>
        <v>100</v>
      </c>
      <c r="F173" s="35"/>
      <c r="G173" s="25"/>
    </row>
    <row r="174" spans="1:7" ht="18" customHeight="1">
      <c r="A174" s="37" t="s">
        <v>109</v>
      </c>
      <c r="B174" s="4" t="s">
        <v>281</v>
      </c>
      <c r="C174" s="4"/>
      <c r="D174" s="5"/>
      <c r="E174" s="6">
        <v>100</v>
      </c>
      <c r="F174" s="44"/>
      <c r="G174" s="25"/>
    </row>
    <row r="175" spans="1:7" ht="15.75" customHeight="1">
      <c r="A175" s="47" t="s">
        <v>83</v>
      </c>
      <c r="B175" s="4" t="s">
        <v>281</v>
      </c>
      <c r="C175" s="4">
        <v>320</v>
      </c>
      <c r="D175" s="5"/>
      <c r="E175" s="6">
        <v>100</v>
      </c>
      <c r="F175" s="44"/>
      <c r="G175" s="25"/>
    </row>
    <row r="176" spans="1:7" ht="15" customHeight="1">
      <c r="A176" s="37" t="s">
        <v>7</v>
      </c>
      <c r="B176" s="4" t="s">
        <v>281</v>
      </c>
      <c r="C176" s="4">
        <v>320</v>
      </c>
      <c r="D176" s="5" t="s">
        <v>46</v>
      </c>
      <c r="E176" s="6">
        <v>100</v>
      </c>
      <c r="F176" s="35"/>
      <c r="G176" s="25"/>
    </row>
    <row r="177" spans="1:7" ht="16.5" customHeight="1">
      <c r="A177" s="37" t="s">
        <v>282</v>
      </c>
      <c r="B177" s="4" t="s">
        <v>283</v>
      </c>
      <c r="C177" s="4"/>
      <c r="D177" s="5"/>
      <c r="E177" s="6">
        <f>E180</f>
        <v>460</v>
      </c>
      <c r="F177" s="35" t="s">
        <v>145</v>
      </c>
      <c r="G177" s="25"/>
    </row>
    <row r="178" spans="1:7" ht="16.5" customHeight="1">
      <c r="A178" s="37" t="s">
        <v>174</v>
      </c>
      <c r="B178" s="4" t="s">
        <v>284</v>
      </c>
      <c r="C178" s="4"/>
      <c r="D178" s="5"/>
      <c r="E178" s="6">
        <v>460</v>
      </c>
      <c r="F178" s="35"/>
      <c r="G178" s="25"/>
    </row>
    <row r="179" spans="1:7" ht="16.5" customHeight="1">
      <c r="A179" s="47" t="s">
        <v>83</v>
      </c>
      <c r="B179" s="4" t="s">
        <v>284</v>
      </c>
      <c r="C179" s="4">
        <v>320</v>
      </c>
      <c r="D179" s="5"/>
      <c r="E179" s="6">
        <v>460</v>
      </c>
      <c r="F179" s="35"/>
      <c r="G179" s="25"/>
    </row>
    <row r="180" spans="1:7" ht="20.25" customHeight="1">
      <c r="A180" s="37" t="s">
        <v>146</v>
      </c>
      <c r="B180" s="4" t="s">
        <v>284</v>
      </c>
      <c r="C180" s="4">
        <v>320</v>
      </c>
      <c r="D180" s="5" t="s">
        <v>46</v>
      </c>
      <c r="E180" s="6">
        <v>460</v>
      </c>
      <c r="F180" s="35"/>
      <c r="G180" s="25"/>
    </row>
    <row r="181" spans="1:7" ht="31.5" customHeight="1">
      <c r="A181" s="137" t="s">
        <v>195</v>
      </c>
      <c r="B181" s="13" t="s">
        <v>147</v>
      </c>
      <c r="C181" s="140"/>
      <c r="D181" s="14"/>
      <c r="E181" s="125">
        <v>500</v>
      </c>
      <c r="F181" s="178"/>
      <c r="G181" s="25"/>
    </row>
    <row r="182" spans="1:7" ht="18" customHeight="1">
      <c r="A182" s="37" t="s">
        <v>285</v>
      </c>
      <c r="B182" s="4" t="s">
        <v>286</v>
      </c>
      <c r="C182" s="2"/>
      <c r="D182" s="5"/>
      <c r="E182" s="6">
        <v>500</v>
      </c>
      <c r="F182" s="178"/>
      <c r="G182" s="25"/>
    </row>
    <row r="183" spans="1:15" ht="30" customHeight="1">
      <c r="A183" s="11" t="s">
        <v>287</v>
      </c>
      <c r="B183" s="4" t="s">
        <v>288</v>
      </c>
      <c r="C183" s="2"/>
      <c r="D183" s="5"/>
      <c r="E183" s="6">
        <v>500</v>
      </c>
      <c r="F183" s="178"/>
      <c r="G183" s="25"/>
      <c r="O183" s="119"/>
    </row>
    <row r="184" spans="1:7" ht="18" customHeight="1">
      <c r="A184" s="11" t="s">
        <v>197</v>
      </c>
      <c r="B184" s="4" t="s">
        <v>338</v>
      </c>
      <c r="C184" s="2"/>
      <c r="D184" s="5"/>
      <c r="E184" s="6">
        <v>500</v>
      </c>
      <c r="F184" s="178"/>
      <c r="G184" s="25"/>
    </row>
    <row r="185" spans="1:7" ht="18" customHeight="1">
      <c r="A185" s="47" t="s">
        <v>77</v>
      </c>
      <c r="B185" s="4" t="s">
        <v>338</v>
      </c>
      <c r="C185" s="2" t="s">
        <v>157</v>
      </c>
      <c r="D185" s="5"/>
      <c r="E185" s="6">
        <v>500</v>
      </c>
      <c r="F185" s="178"/>
      <c r="G185" s="25"/>
    </row>
    <row r="186" spans="1:7" ht="20.25" customHeight="1">
      <c r="A186" s="37" t="s">
        <v>10</v>
      </c>
      <c r="B186" s="4" t="s">
        <v>338</v>
      </c>
      <c r="C186" s="2" t="s">
        <v>157</v>
      </c>
      <c r="D186" s="5" t="s">
        <v>45</v>
      </c>
      <c r="E186" s="6">
        <v>500</v>
      </c>
      <c r="F186" s="178"/>
      <c r="G186" s="25"/>
    </row>
    <row r="187" spans="1:7" ht="36" customHeight="1">
      <c r="A187" s="137" t="s">
        <v>289</v>
      </c>
      <c r="B187" s="13" t="s">
        <v>122</v>
      </c>
      <c r="C187" s="13"/>
      <c r="D187" s="14"/>
      <c r="E187" s="125">
        <f>E189</f>
        <v>9000</v>
      </c>
      <c r="F187" s="25"/>
      <c r="G187" s="25"/>
    </row>
    <row r="188" spans="1:7" ht="21" customHeight="1">
      <c r="A188" s="37" t="s">
        <v>285</v>
      </c>
      <c r="B188" s="4" t="s">
        <v>360</v>
      </c>
      <c r="C188" s="36"/>
      <c r="D188" s="5"/>
      <c r="E188" s="6">
        <v>9000</v>
      </c>
      <c r="F188" s="25"/>
      <c r="G188" s="25"/>
    </row>
    <row r="189" spans="1:7" ht="37.5" customHeight="1">
      <c r="A189" s="37" t="s">
        <v>391</v>
      </c>
      <c r="B189" s="4" t="s">
        <v>362</v>
      </c>
      <c r="C189" s="36"/>
      <c r="D189" s="5"/>
      <c r="E189" s="6">
        <f>E192+E194</f>
        <v>9000</v>
      </c>
      <c r="F189" s="25"/>
      <c r="G189" s="25"/>
    </row>
    <row r="190" spans="1:7" ht="30" customHeight="1">
      <c r="A190" s="37" t="s">
        <v>131</v>
      </c>
      <c r="B190" s="4" t="s">
        <v>363</v>
      </c>
      <c r="C190" s="36"/>
      <c r="D190" s="5"/>
      <c r="E190" s="6">
        <f>E194+E192</f>
        <v>9000</v>
      </c>
      <c r="F190" s="64">
        <v>1000</v>
      </c>
      <c r="G190" s="25"/>
    </row>
    <row r="191" spans="1:7" ht="17.25" customHeight="1">
      <c r="A191" s="47" t="s">
        <v>77</v>
      </c>
      <c r="B191" s="4" t="s">
        <v>363</v>
      </c>
      <c r="C191" s="36">
        <v>240</v>
      </c>
      <c r="D191" s="5"/>
      <c r="E191" s="6">
        <v>2000</v>
      </c>
      <c r="F191" s="25"/>
      <c r="G191" s="25"/>
    </row>
    <row r="192" spans="1:7" ht="18.75" customHeight="1">
      <c r="A192" s="37" t="s">
        <v>33</v>
      </c>
      <c r="B192" s="4" t="s">
        <v>363</v>
      </c>
      <c r="C192" s="36">
        <v>240</v>
      </c>
      <c r="D192" s="5" t="s">
        <v>35</v>
      </c>
      <c r="E192" s="6">
        <v>2000</v>
      </c>
      <c r="F192" s="25"/>
      <c r="G192" s="25"/>
    </row>
    <row r="193" spans="1:7" ht="15.75" customHeight="1">
      <c r="A193" s="47" t="s">
        <v>84</v>
      </c>
      <c r="B193" s="4" t="s">
        <v>363</v>
      </c>
      <c r="C193" s="4">
        <v>410</v>
      </c>
      <c r="D193" s="5"/>
      <c r="E193" s="6">
        <v>7000</v>
      </c>
      <c r="F193" s="25"/>
      <c r="G193" s="25"/>
    </row>
    <row r="194" spans="1:7" ht="16.5" customHeight="1">
      <c r="A194" s="37" t="s">
        <v>33</v>
      </c>
      <c r="B194" s="4" t="s">
        <v>363</v>
      </c>
      <c r="C194" s="4">
        <v>410</v>
      </c>
      <c r="D194" s="5" t="s">
        <v>35</v>
      </c>
      <c r="E194" s="6">
        <v>7000</v>
      </c>
      <c r="F194" s="25"/>
      <c r="G194" s="25"/>
    </row>
    <row r="195" spans="1:15" s="30" customFormat="1" ht="30" customHeight="1" hidden="1">
      <c r="A195" s="46" t="s">
        <v>137</v>
      </c>
      <c r="B195" s="4" t="s">
        <v>138</v>
      </c>
      <c r="C195" s="2"/>
      <c r="D195" s="2"/>
      <c r="E195" s="6">
        <f>20599.3-2000</f>
        <v>18599.3</v>
      </c>
      <c r="F195" s="50"/>
      <c r="G195" s="50"/>
      <c r="I195" s="32"/>
      <c r="J195" s="32"/>
      <c r="K195" s="32"/>
      <c r="L195" s="152"/>
      <c r="M195" s="75"/>
      <c r="N195" s="75"/>
      <c r="O195" s="75"/>
    </row>
    <row r="196" spans="1:15" s="30" customFormat="1" ht="14.25" customHeight="1" hidden="1">
      <c r="A196" s="49" t="s">
        <v>100</v>
      </c>
      <c r="B196" s="4" t="s">
        <v>138</v>
      </c>
      <c r="C196" s="2" t="s">
        <v>140</v>
      </c>
      <c r="D196" s="2"/>
      <c r="E196" s="6">
        <f>20599.3-2000</f>
        <v>18599.3</v>
      </c>
      <c r="F196" s="50"/>
      <c r="G196" s="50"/>
      <c r="I196" s="32"/>
      <c r="J196" s="32"/>
      <c r="K196" s="32"/>
      <c r="L196" s="152"/>
      <c r="M196" s="75"/>
      <c r="N196" s="75"/>
      <c r="O196" s="75"/>
    </row>
    <row r="197" spans="1:11" ht="13.5" customHeight="1" hidden="1">
      <c r="A197" s="37" t="s">
        <v>33</v>
      </c>
      <c r="B197" s="4" t="s">
        <v>138</v>
      </c>
      <c r="C197" s="2" t="s">
        <v>140</v>
      </c>
      <c r="D197" s="5" t="s">
        <v>35</v>
      </c>
      <c r="E197" s="6">
        <f>20599.3-2000</f>
        <v>18599.3</v>
      </c>
      <c r="F197" s="51"/>
      <c r="G197" s="51"/>
      <c r="H197" s="25"/>
      <c r="I197" s="25"/>
      <c r="J197" s="34"/>
      <c r="K197" s="34"/>
    </row>
    <row r="198" spans="1:11" ht="36" customHeight="1">
      <c r="A198" s="141" t="s">
        <v>151</v>
      </c>
      <c r="B198" s="13" t="s">
        <v>152</v>
      </c>
      <c r="C198" s="140"/>
      <c r="D198" s="140"/>
      <c r="E198" s="125">
        <f>E200+E207+E210</f>
        <v>1600</v>
      </c>
      <c r="F198" s="179" t="s">
        <v>156</v>
      </c>
      <c r="G198" s="180"/>
      <c r="H198" s="25"/>
      <c r="I198" s="25"/>
      <c r="J198" s="34"/>
      <c r="K198" s="34"/>
    </row>
    <row r="199" spans="1:11" ht="19.5" customHeight="1">
      <c r="A199" s="133" t="s">
        <v>285</v>
      </c>
      <c r="B199" s="4" t="s">
        <v>291</v>
      </c>
      <c r="C199" s="2"/>
      <c r="D199" s="2"/>
      <c r="E199" s="6">
        <v>1600</v>
      </c>
      <c r="F199" s="128"/>
      <c r="G199" s="128"/>
      <c r="H199" s="25"/>
      <c r="I199" s="25"/>
      <c r="J199" s="34"/>
      <c r="K199" s="34"/>
    </row>
    <row r="200" spans="1:11" ht="30" customHeight="1">
      <c r="A200" s="49" t="s">
        <v>292</v>
      </c>
      <c r="B200" s="4" t="s">
        <v>293</v>
      </c>
      <c r="C200" s="2"/>
      <c r="D200" s="2"/>
      <c r="E200" s="6">
        <v>1000</v>
      </c>
      <c r="F200" s="71">
        <v>800</v>
      </c>
      <c r="G200" s="51"/>
      <c r="H200" s="25"/>
      <c r="I200" s="25"/>
      <c r="J200" s="34"/>
      <c r="K200" s="34"/>
    </row>
    <row r="201" spans="1:11" ht="15" customHeight="1">
      <c r="A201" s="49" t="s">
        <v>153</v>
      </c>
      <c r="B201" s="4" t="s">
        <v>294</v>
      </c>
      <c r="C201" s="2"/>
      <c r="D201" s="5"/>
      <c r="E201" s="6">
        <v>1000</v>
      </c>
      <c r="F201" s="71"/>
      <c r="G201" s="51"/>
      <c r="H201" s="25"/>
      <c r="I201" s="25"/>
      <c r="J201" s="34"/>
      <c r="K201" s="34"/>
    </row>
    <row r="202" spans="1:11" ht="28.5" customHeight="1">
      <c r="A202" s="37" t="s">
        <v>34</v>
      </c>
      <c r="B202" s="4" t="s">
        <v>294</v>
      </c>
      <c r="C202" s="2" t="s">
        <v>154</v>
      </c>
      <c r="D202" s="5"/>
      <c r="E202" s="6">
        <v>1000</v>
      </c>
      <c r="F202" s="52"/>
      <c r="G202" s="51"/>
      <c r="H202" s="25"/>
      <c r="I202" s="25"/>
      <c r="J202" s="34"/>
      <c r="K202" s="34"/>
    </row>
    <row r="203" spans="1:11" ht="18" customHeight="1">
      <c r="A203" s="11" t="s">
        <v>33</v>
      </c>
      <c r="B203" s="4" t="s">
        <v>294</v>
      </c>
      <c r="C203" s="2" t="s">
        <v>154</v>
      </c>
      <c r="D203" s="5" t="s">
        <v>35</v>
      </c>
      <c r="E203" s="6">
        <v>1000</v>
      </c>
      <c r="F203" s="52"/>
      <c r="G203" s="51"/>
      <c r="H203" s="25"/>
      <c r="I203" s="25"/>
      <c r="J203" s="34"/>
      <c r="K203" s="34"/>
    </row>
    <row r="204" spans="1:11" ht="18" customHeight="1" hidden="1">
      <c r="A204" s="11" t="s">
        <v>200</v>
      </c>
      <c r="B204" s="4" t="s">
        <v>198</v>
      </c>
      <c r="C204" s="2"/>
      <c r="D204" s="5"/>
      <c r="E204" s="6">
        <v>1000</v>
      </c>
      <c r="F204" s="52"/>
      <c r="G204" s="51"/>
      <c r="H204" s="25"/>
      <c r="I204" s="25"/>
      <c r="J204" s="34"/>
      <c r="K204" s="34"/>
    </row>
    <row r="205" spans="1:11" ht="29.25" customHeight="1" hidden="1">
      <c r="A205" s="37" t="s">
        <v>34</v>
      </c>
      <c r="B205" s="4" t="s">
        <v>198</v>
      </c>
      <c r="C205" s="2" t="s">
        <v>154</v>
      </c>
      <c r="D205" s="5"/>
      <c r="E205" s="6">
        <v>1000</v>
      </c>
      <c r="F205" s="52"/>
      <c r="G205" s="51"/>
      <c r="H205" s="25"/>
      <c r="I205" s="25"/>
      <c r="J205" s="34"/>
      <c r="K205" s="34"/>
    </row>
    <row r="206" spans="1:11" ht="18" customHeight="1" hidden="1">
      <c r="A206" s="11" t="s">
        <v>33</v>
      </c>
      <c r="B206" s="4" t="s">
        <v>198</v>
      </c>
      <c r="C206" s="2" t="s">
        <v>154</v>
      </c>
      <c r="D206" s="5" t="s">
        <v>35</v>
      </c>
      <c r="E206" s="6">
        <v>1000</v>
      </c>
      <c r="F206" s="52"/>
      <c r="G206" s="51"/>
      <c r="H206" s="25"/>
      <c r="I206" s="25"/>
      <c r="J206" s="34"/>
      <c r="K206" s="34"/>
    </row>
    <row r="207" spans="1:11" ht="18" customHeight="1" hidden="1">
      <c r="A207" s="11"/>
      <c r="B207" s="4"/>
      <c r="C207" s="2"/>
      <c r="D207" s="5"/>
      <c r="E207" s="6"/>
      <c r="F207" s="52"/>
      <c r="G207" s="51"/>
      <c r="H207" s="25"/>
      <c r="I207" s="25"/>
      <c r="J207" s="34"/>
      <c r="K207" s="34"/>
    </row>
    <row r="208" spans="1:11" ht="30.75" customHeight="1">
      <c r="A208" s="11" t="s">
        <v>296</v>
      </c>
      <c r="B208" s="4" t="s">
        <v>295</v>
      </c>
      <c r="C208" s="2"/>
      <c r="D208" s="5"/>
      <c r="E208" s="6">
        <v>600</v>
      </c>
      <c r="F208" s="52"/>
      <c r="G208" s="51"/>
      <c r="H208" s="25"/>
      <c r="I208" s="25"/>
      <c r="J208" s="34"/>
      <c r="K208" s="34"/>
    </row>
    <row r="209" spans="1:11" ht="30" customHeight="1">
      <c r="A209" s="11" t="s">
        <v>34</v>
      </c>
      <c r="B209" s="4" t="s">
        <v>295</v>
      </c>
      <c r="C209" s="2" t="s">
        <v>154</v>
      </c>
      <c r="D209" s="5"/>
      <c r="E209" s="6">
        <v>600</v>
      </c>
      <c r="F209" s="52"/>
      <c r="G209" s="51"/>
      <c r="H209" s="25"/>
      <c r="I209" s="25"/>
      <c r="J209" s="34"/>
      <c r="K209" s="34"/>
    </row>
    <row r="210" spans="1:11" ht="18" customHeight="1">
      <c r="A210" s="11" t="s">
        <v>33</v>
      </c>
      <c r="B210" s="4" t="s">
        <v>295</v>
      </c>
      <c r="C210" s="2" t="s">
        <v>154</v>
      </c>
      <c r="D210" s="5" t="s">
        <v>35</v>
      </c>
      <c r="E210" s="6">
        <v>600</v>
      </c>
      <c r="F210" s="52"/>
      <c r="G210" s="51"/>
      <c r="H210" s="25"/>
      <c r="I210" s="25"/>
      <c r="J210" s="34"/>
      <c r="K210" s="34"/>
    </row>
    <row r="211" spans="1:13" ht="33" customHeight="1">
      <c r="A211" s="137" t="s">
        <v>158</v>
      </c>
      <c r="B211" s="13" t="s">
        <v>155</v>
      </c>
      <c r="C211" s="140"/>
      <c r="D211" s="14"/>
      <c r="E211" s="125">
        <f>E213+E245+E263+E278</f>
        <v>77922.6</v>
      </c>
      <c r="F211" s="179" t="s">
        <v>156</v>
      </c>
      <c r="G211" s="180"/>
      <c r="H211" s="25"/>
      <c r="I211" s="25"/>
      <c r="J211" s="34"/>
      <c r="K211" s="34"/>
      <c r="L211" s="72"/>
      <c r="M211" s="72"/>
    </row>
    <row r="212" spans="1:12" ht="18.75" customHeight="1">
      <c r="A212" s="37" t="s">
        <v>285</v>
      </c>
      <c r="B212" s="4" t="s">
        <v>297</v>
      </c>
      <c r="C212" s="2"/>
      <c r="D212" s="5"/>
      <c r="E212" s="6">
        <f>E213+E245+E263</f>
        <v>72978.8</v>
      </c>
      <c r="F212" s="128"/>
      <c r="G212" s="128"/>
      <c r="H212" s="25"/>
      <c r="I212" s="25"/>
      <c r="J212" s="34"/>
      <c r="K212" s="34"/>
      <c r="L212" s="72"/>
    </row>
    <row r="213" spans="1:12" ht="30" customHeight="1">
      <c r="A213" s="37" t="s">
        <v>298</v>
      </c>
      <c r="B213" s="4" t="s">
        <v>299</v>
      </c>
      <c r="C213" s="2"/>
      <c r="D213" s="5"/>
      <c r="E213" s="6">
        <f>E216+E219+E222+E231+E228+E239+E241+E244+E234+E236</f>
        <v>11563</v>
      </c>
      <c r="F213" s="52"/>
      <c r="G213" s="51"/>
      <c r="H213" s="25"/>
      <c r="I213" s="25"/>
      <c r="J213" s="34"/>
      <c r="K213" s="34"/>
      <c r="L213" s="72"/>
    </row>
    <row r="214" spans="1:11" ht="15" customHeight="1">
      <c r="A214" s="37" t="s">
        <v>159</v>
      </c>
      <c r="B214" s="4" t="s">
        <v>300</v>
      </c>
      <c r="C214" s="2"/>
      <c r="D214" s="5"/>
      <c r="E214" s="6">
        <v>2998.8</v>
      </c>
      <c r="F214" s="52"/>
      <c r="G214" s="54"/>
      <c r="H214" s="25"/>
      <c r="I214" s="25"/>
      <c r="J214" s="34"/>
      <c r="K214" s="34"/>
    </row>
    <row r="215" spans="1:11" ht="18.75" customHeight="1">
      <c r="A215" s="37" t="s">
        <v>79</v>
      </c>
      <c r="B215" s="4" t="s">
        <v>300</v>
      </c>
      <c r="C215" s="4">
        <v>120</v>
      </c>
      <c r="D215" s="5"/>
      <c r="E215" s="6">
        <v>2998.8</v>
      </c>
      <c r="F215" s="52"/>
      <c r="G215" s="51"/>
      <c r="H215" s="25"/>
      <c r="I215" s="25"/>
      <c r="J215" s="34"/>
      <c r="K215" s="34"/>
    </row>
    <row r="216" spans="1:11" ht="30" customHeight="1">
      <c r="A216" s="37" t="s">
        <v>28</v>
      </c>
      <c r="B216" s="4" t="s">
        <v>300</v>
      </c>
      <c r="C216" s="4">
        <v>120</v>
      </c>
      <c r="D216" s="5" t="s">
        <v>68</v>
      </c>
      <c r="E216" s="6">
        <v>2998.8</v>
      </c>
      <c r="F216" s="52"/>
      <c r="G216" s="51"/>
      <c r="H216" s="25"/>
      <c r="I216" s="25"/>
      <c r="J216" s="34"/>
      <c r="K216" s="34"/>
    </row>
    <row r="217" spans="1:11" ht="18" customHeight="1">
      <c r="A217" s="37" t="s">
        <v>328</v>
      </c>
      <c r="B217" s="4" t="s">
        <v>301</v>
      </c>
      <c r="C217" s="2"/>
      <c r="D217" s="5"/>
      <c r="E217" s="6">
        <v>1902.2</v>
      </c>
      <c r="F217" s="52"/>
      <c r="G217" s="51"/>
      <c r="H217" s="25"/>
      <c r="I217" s="25"/>
      <c r="J217" s="34"/>
      <c r="K217" s="34"/>
    </row>
    <row r="218" spans="1:11" ht="18" customHeight="1">
      <c r="A218" s="37" t="s">
        <v>79</v>
      </c>
      <c r="B218" s="4" t="s">
        <v>301</v>
      </c>
      <c r="C218" s="4">
        <v>120</v>
      </c>
      <c r="D218" s="5"/>
      <c r="E218" s="6">
        <v>1902.2</v>
      </c>
      <c r="F218" s="52"/>
      <c r="G218" s="51"/>
      <c r="H218" s="25"/>
      <c r="I218" s="25"/>
      <c r="J218" s="34"/>
      <c r="K218" s="34"/>
    </row>
    <row r="219" spans="1:11" ht="27" customHeight="1">
      <c r="A219" s="37" t="s">
        <v>11</v>
      </c>
      <c r="B219" s="4" t="s">
        <v>301</v>
      </c>
      <c r="C219" s="4">
        <v>120</v>
      </c>
      <c r="D219" s="5" t="s">
        <v>69</v>
      </c>
      <c r="E219" s="6">
        <v>1902.2</v>
      </c>
      <c r="F219" s="52"/>
      <c r="G219" s="51"/>
      <c r="H219" s="25"/>
      <c r="I219" s="25"/>
      <c r="J219" s="34"/>
      <c r="K219" s="34"/>
    </row>
    <row r="220" spans="1:11" ht="30.75" customHeight="1">
      <c r="A220" s="37" t="s">
        <v>160</v>
      </c>
      <c r="B220" s="4" t="s">
        <v>302</v>
      </c>
      <c r="C220" s="2"/>
      <c r="D220" s="5"/>
      <c r="E220" s="6">
        <v>1401.5</v>
      </c>
      <c r="F220" s="52"/>
      <c r="G220" s="51"/>
      <c r="H220" s="25"/>
      <c r="I220" s="25"/>
      <c r="J220" s="34"/>
      <c r="K220" s="34"/>
    </row>
    <row r="221" spans="1:11" ht="15" customHeight="1">
      <c r="A221" s="47" t="s">
        <v>77</v>
      </c>
      <c r="B221" s="4" t="s">
        <v>302</v>
      </c>
      <c r="C221" s="2" t="s">
        <v>157</v>
      </c>
      <c r="D221" s="5"/>
      <c r="E221" s="6">
        <v>1401.5</v>
      </c>
      <c r="F221" s="52"/>
      <c r="G221" s="51"/>
      <c r="H221" s="25"/>
      <c r="I221" s="25"/>
      <c r="J221" s="34"/>
      <c r="K221" s="34"/>
    </row>
    <row r="222" spans="1:11" ht="33" customHeight="1">
      <c r="A222" s="37" t="s">
        <v>11</v>
      </c>
      <c r="B222" s="4" t="s">
        <v>302</v>
      </c>
      <c r="C222" s="2" t="s">
        <v>157</v>
      </c>
      <c r="D222" s="5" t="s">
        <v>69</v>
      </c>
      <c r="E222" s="6">
        <v>1401.5</v>
      </c>
      <c r="F222" s="52"/>
      <c r="G222" s="51"/>
      <c r="H222" s="25"/>
      <c r="I222" s="25"/>
      <c r="J222" s="34"/>
      <c r="K222" s="34"/>
    </row>
    <row r="223" spans="6:11" ht="33" customHeight="1" hidden="1">
      <c r="F223" s="52"/>
      <c r="G223" s="51"/>
      <c r="H223" s="25"/>
      <c r="I223" s="25"/>
      <c r="J223" s="34"/>
      <c r="K223" s="34"/>
    </row>
    <row r="224" spans="6:11" ht="18.75" customHeight="1" hidden="1">
      <c r="F224" s="52"/>
      <c r="G224" s="51"/>
      <c r="H224" s="25"/>
      <c r="I224" s="25"/>
      <c r="J224" s="34"/>
      <c r="K224" s="34"/>
    </row>
    <row r="225" spans="6:11" ht="29.25" customHeight="1" hidden="1">
      <c r="F225" s="52"/>
      <c r="G225" s="51"/>
      <c r="H225" s="25"/>
      <c r="I225" s="25"/>
      <c r="J225" s="34"/>
      <c r="K225" s="34"/>
    </row>
    <row r="226" spans="1:11" ht="18" customHeight="1">
      <c r="A226" s="37" t="s">
        <v>161</v>
      </c>
      <c r="B226" s="4" t="s">
        <v>303</v>
      </c>
      <c r="C226" s="2"/>
      <c r="D226" s="5"/>
      <c r="E226" s="6">
        <v>1680</v>
      </c>
      <c r="F226" s="52"/>
      <c r="G226" s="51"/>
      <c r="H226" s="25"/>
      <c r="I226" s="25"/>
      <c r="J226" s="34"/>
      <c r="K226" s="34"/>
    </row>
    <row r="227" spans="1:11" ht="18" customHeight="1">
      <c r="A227" s="37" t="s">
        <v>79</v>
      </c>
      <c r="B227" s="4" t="s">
        <v>303</v>
      </c>
      <c r="C227" s="2" t="s">
        <v>162</v>
      </c>
      <c r="D227" s="5"/>
      <c r="E227" s="6">
        <v>1680</v>
      </c>
      <c r="F227" s="52"/>
      <c r="G227" s="51"/>
      <c r="H227" s="25"/>
      <c r="I227" s="25"/>
      <c r="J227" s="34"/>
      <c r="K227" s="34"/>
    </row>
    <row r="228" spans="1:11" ht="33" customHeight="1">
      <c r="A228" s="37" t="s">
        <v>11</v>
      </c>
      <c r="B228" s="4" t="s">
        <v>303</v>
      </c>
      <c r="C228" s="2" t="s">
        <v>162</v>
      </c>
      <c r="D228" s="5" t="s">
        <v>69</v>
      </c>
      <c r="E228" s="6">
        <v>1680</v>
      </c>
      <c r="F228" s="52"/>
      <c r="G228" s="51"/>
      <c r="H228" s="25"/>
      <c r="I228" s="25"/>
      <c r="J228" s="34"/>
      <c r="K228" s="34"/>
    </row>
    <row r="229" spans="1:11" ht="33" customHeight="1">
      <c r="A229" s="37" t="s">
        <v>189</v>
      </c>
      <c r="B229" s="4" t="s">
        <v>304</v>
      </c>
      <c r="C229" s="2"/>
      <c r="D229" s="5"/>
      <c r="E229" s="6">
        <v>56.5</v>
      </c>
      <c r="F229" s="52"/>
      <c r="G229" s="51"/>
      <c r="H229" s="25"/>
      <c r="I229" s="25"/>
      <c r="J229" s="34"/>
      <c r="K229" s="34"/>
    </row>
    <row r="230" spans="1:11" ht="16.5" customHeight="1">
      <c r="A230" s="37" t="s">
        <v>27</v>
      </c>
      <c r="B230" s="4" t="s">
        <v>304</v>
      </c>
      <c r="C230" s="2" t="s">
        <v>169</v>
      </c>
      <c r="D230" s="5"/>
      <c r="E230" s="6">
        <v>56.5</v>
      </c>
      <c r="F230" s="52"/>
      <c r="G230" s="51"/>
      <c r="H230" s="25"/>
      <c r="I230" s="25"/>
      <c r="J230" s="34"/>
      <c r="K230" s="34"/>
    </row>
    <row r="231" spans="1:11" ht="33" customHeight="1">
      <c r="A231" s="37" t="s">
        <v>11</v>
      </c>
      <c r="B231" s="4" t="s">
        <v>304</v>
      </c>
      <c r="C231" s="2" t="s">
        <v>169</v>
      </c>
      <c r="D231" s="5" t="s">
        <v>69</v>
      </c>
      <c r="E231" s="6">
        <v>56.5</v>
      </c>
      <c r="F231" s="52"/>
      <c r="G231" s="51"/>
      <c r="H231" s="25"/>
      <c r="I231" s="25"/>
      <c r="J231" s="34"/>
      <c r="K231" s="34"/>
    </row>
    <row r="232" spans="1:15" ht="26.25" customHeight="1">
      <c r="A232" s="159" t="s">
        <v>433</v>
      </c>
      <c r="B232" s="160" t="s">
        <v>429</v>
      </c>
      <c r="C232" s="161"/>
      <c r="D232" s="162"/>
      <c r="E232" s="153">
        <f>E234+E236</f>
        <v>3216</v>
      </c>
      <c r="F232" s="52"/>
      <c r="G232" s="51"/>
      <c r="H232" s="25"/>
      <c r="I232" s="25"/>
      <c r="J232" s="34"/>
      <c r="K232" s="34"/>
      <c r="N232" s="156"/>
      <c r="O232" s="156"/>
    </row>
    <row r="233" spans="1:15" ht="21" customHeight="1">
      <c r="A233" s="159" t="s">
        <v>79</v>
      </c>
      <c r="B233" s="160" t="s">
        <v>429</v>
      </c>
      <c r="C233" s="161" t="s">
        <v>162</v>
      </c>
      <c r="D233" s="162"/>
      <c r="E233" s="153">
        <v>3016</v>
      </c>
      <c r="F233" s="52"/>
      <c r="G233" s="51"/>
      <c r="H233" s="25"/>
      <c r="I233" s="25"/>
      <c r="J233" s="34"/>
      <c r="K233" s="34"/>
      <c r="N233" s="156"/>
      <c r="O233" s="156"/>
    </row>
    <row r="234" spans="1:15" ht="33" customHeight="1">
      <c r="A234" s="159" t="s">
        <v>431</v>
      </c>
      <c r="B234" s="160" t="s">
        <v>429</v>
      </c>
      <c r="C234" s="161" t="s">
        <v>162</v>
      </c>
      <c r="D234" s="162" t="s">
        <v>430</v>
      </c>
      <c r="E234" s="153">
        <v>3016</v>
      </c>
      <c r="F234" s="52"/>
      <c r="G234" s="51"/>
      <c r="H234" s="25"/>
      <c r="I234" s="25"/>
      <c r="J234" s="34"/>
      <c r="K234" s="34"/>
      <c r="N234" s="156"/>
      <c r="O234" s="156"/>
    </row>
    <row r="235" spans="1:15" ht="19.5" customHeight="1">
      <c r="A235" s="163" t="s">
        <v>77</v>
      </c>
      <c r="B235" s="160" t="s">
        <v>429</v>
      </c>
      <c r="C235" s="161" t="s">
        <v>157</v>
      </c>
      <c r="D235" s="162"/>
      <c r="E235" s="153">
        <v>200</v>
      </c>
      <c r="F235" s="52"/>
      <c r="G235" s="51"/>
      <c r="H235" s="25"/>
      <c r="I235" s="25"/>
      <c r="J235" s="34"/>
      <c r="K235" s="34"/>
      <c r="N235" s="156"/>
      <c r="O235" s="156"/>
    </row>
    <row r="236" spans="1:15" ht="33" customHeight="1">
      <c r="A236" s="159" t="s">
        <v>431</v>
      </c>
      <c r="B236" s="160" t="s">
        <v>429</v>
      </c>
      <c r="C236" s="161" t="s">
        <v>157</v>
      </c>
      <c r="D236" s="162" t="s">
        <v>430</v>
      </c>
      <c r="E236" s="153">
        <v>200</v>
      </c>
      <c r="F236" s="52"/>
      <c r="G236" s="51"/>
      <c r="H236" s="25"/>
      <c r="I236" s="25"/>
      <c r="J236" s="34"/>
      <c r="K236" s="34"/>
      <c r="N236" s="156"/>
      <c r="O236" s="156"/>
    </row>
    <row r="237" spans="1:12" ht="28.5" customHeight="1">
      <c r="A237" s="37" t="s">
        <v>163</v>
      </c>
      <c r="B237" s="4" t="s">
        <v>305</v>
      </c>
      <c r="C237" s="2"/>
      <c r="D237" s="5"/>
      <c r="E237" s="6">
        <v>280</v>
      </c>
      <c r="F237" s="52"/>
      <c r="G237" s="51"/>
      <c r="H237" s="25"/>
      <c r="I237" s="25"/>
      <c r="J237" s="34"/>
      <c r="K237" s="34"/>
      <c r="L237" s="72"/>
    </row>
    <row r="238" spans="1:11" ht="18" customHeight="1">
      <c r="A238" s="37" t="s">
        <v>90</v>
      </c>
      <c r="B238" s="4" t="s">
        <v>305</v>
      </c>
      <c r="C238" s="4">
        <v>350</v>
      </c>
      <c r="D238" s="5"/>
      <c r="E238" s="6">
        <v>140</v>
      </c>
      <c r="F238" s="52"/>
      <c r="G238" s="51"/>
      <c r="H238" s="25"/>
      <c r="I238" s="25"/>
      <c r="J238" s="34"/>
      <c r="K238" s="34"/>
    </row>
    <row r="239" spans="1:11" ht="18" customHeight="1">
      <c r="A239" s="37" t="s">
        <v>10</v>
      </c>
      <c r="B239" s="4" t="s">
        <v>305</v>
      </c>
      <c r="C239" s="4">
        <v>350</v>
      </c>
      <c r="D239" s="5" t="s">
        <v>45</v>
      </c>
      <c r="E239" s="6">
        <v>140</v>
      </c>
      <c r="F239" s="52"/>
      <c r="G239" s="51"/>
      <c r="H239" s="25"/>
      <c r="I239" s="25"/>
      <c r="J239" s="34"/>
      <c r="K239" s="34"/>
    </row>
    <row r="240" spans="1:11" ht="15.75" customHeight="1">
      <c r="A240" s="47" t="s">
        <v>77</v>
      </c>
      <c r="B240" s="4" t="s">
        <v>305</v>
      </c>
      <c r="C240" s="4">
        <v>240</v>
      </c>
      <c r="D240" s="5"/>
      <c r="E240" s="6">
        <v>140</v>
      </c>
      <c r="F240" s="52"/>
      <c r="G240" s="51"/>
      <c r="H240" s="25"/>
      <c r="I240" s="25"/>
      <c r="J240" s="34"/>
      <c r="K240" s="34"/>
    </row>
    <row r="241" spans="1:11" ht="18" customHeight="1">
      <c r="A241" s="37" t="s">
        <v>10</v>
      </c>
      <c r="B241" s="4" t="s">
        <v>305</v>
      </c>
      <c r="C241" s="4">
        <v>240</v>
      </c>
      <c r="D241" s="5" t="s">
        <v>45</v>
      </c>
      <c r="E241" s="6">
        <v>140</v>
      </c>
      <c r="F241" s="52"/>
      <c r="G241" s="51"/>
      <c r="H241" s="25"/>
      <c r="I241" s="25"/>
      <c r="J241" s="34"/>
      <c r="K241" s="34"/>
    </row>
    <row r="242" spans="1:11" ht="28.5" customHeight="1">
      <c r="A242" s="37" t="s">
        <v>183</v>
      </c>
      <c r="B242" s="4" t="s">
        <v>306</v>
      </c>
      <c r="C242" s="4"/>
      <c r="D242" s="5"/>
      <c r="E242" s="6">
        <v>28</v>
      </c>
      <c r="F242" s="52"/>
      <c r="G242" s="51"/>
      <c r="H242" s="25"/>
      <c r="I242" s="25"/>
      <c r="J242" s="34"/>
      <c r="K242" s="34"/>
    </row>
    <row r="243" spans="1:11" ht="15" customHeight="1">
      <c r="A243" s="47" t="s">
        <v>80</v>
      </c>
      <c r="B243" s="4" t="s">
        <v>306</v>
      </c>
      <c r="C243" s="4">
        <v>850</v>
      </c>
      <c r="D243" s="5"/>
      <c r="E243" s="6">
        <v>28</v>
      </c>
      <c r="F243" s="52"/>
      <c r="G243" s="51"/>
      <c r="H243" s="25"/>
      <c r="I243" s="25"/>
      <c r="J243" s="34"/>
      <c r="K243" s="34"/>
    </row>
    <row r="244" spans="1:11" ht="18" customHeight="1">
      <c r="A244" s="37" t="s">
        <v>10</v>
      </c>
      <c r="B244" s="4" t="s">
        <v>306</v>
      </c>
      <c r="C244" s="4">
        <v>850</v>
      </c>
      <c r="D244" s="5" t="s">
        <v>45</v>
      </c>
      <c r="E244" s="6">
        <v>28</v>
      </c>
      <c r="F244" s="52"/>
      <c r="G244" s="51"/>
      <c r="H244" s="25"/>
      <c r="I244" s="25"/>
      <c r="J244" s="34"/>
      <c r="K244" s="34"/>
    </row>
    <row r="245" spans="1:12" ht="29.25" customHeight="1">
      <c r="A245" s="37" t="s">
        <v>308</v>
      </c>
      <c r="B245" s="4" t="s">
        <v>307</v>
      </c>
      <c r="C245" s="4"/>
      <c r="D245" s="5"/>
      <c r="E245" s="6">
        <f>E248+E251+E254+E259+E256+E262</f>
        <v>50616.2</v>
      </c>
      <c r="F245" s="52"/>
      <c r="G245" s="51"/>
      <c r="H245" s="25"/>
      <c r="I245" s="25"/>
      <c r="J245" s="34"/>
      <c r="K245" s="34"/>
      <c r="L245" s="72"/>
    </row>
    <row r="246" spans="1:11" ht="17.25" customHeight="1">
      <c r="A246" s="37" t="s">
        <v>164</v>
      </c>
      <c r="B246" s="4" t="s">
        <v>309</v>
      </c>
      <c r="C246" s="4"/>
      <c r="D246" s="5"/>
      <c r="E246" s="6">
        <v>2957.3</v>
      </c>
      <c r="F246" s="52"/>
      <c r="G246" s="51"/>
      <c r="H246" s="25"/>
      <c r="I246" s="25"/>
      <c r="J246" s="34"/>
      <c r="K246" s="34"/>
    </row>
    <row r="247" spans="1:11" ht="18.75" customHeight="1">
      <c r="A247" s="37" t="s">
        <v>79</v>
      </c>
      <c r="B247" s="4" t="s">
        <v>309</v>
      </c>
      <c r="C247" s="4">
        <v>120</v>
      </c>
      <c r="D247" s="5"/>
      <c r="E247" s="6">
        <v>2957.3</v>
      </c>
      <c r="F247" s="52"/>
      <c r="G247" s="51"/>
      <c r="H247" s="25"/>
      <c r="I247" s="25"/>
      <c r="J247" s="34"/>
      <c r="K247" s="34"/>
    </row>
    <row r="248" spans="1:11" ht="30" customHeight="1">
      <c r="A248" s="37" t="s">
        <v>18</v>
      </c>
      <c r="B248" s="4" t="s">
        <v>309</v>
      </c>
      <c r="C248" s="4">
        <v>120</v>
      </c>
      <c r="D248" s="5" t="s">
        <v>70</v>
      </c>
      <c r="E248" s="6">
        <v>2957.3</v>
      </c>
      <c r="F248" s="52"/>
      <c r="G248" s="51"/>
      <c r="H248" s="25"/>
      <c r="I248" s="25"/>
      <c r="J248" s="34"/>
      <c r="K248" s="34"/>
    </row>
    <row r="249" spans="1:11" ht="19.5" customHeight="1">
      <c r="A249" s="37" t="s">
        <v>165</v>
      </c>
      <c r="B249" s="4" t="s">
        <v>310</v>
      </c>
      <c r="C249" s="4"/>
      <c r="D249" s="5"/>
      <c r="E249" s="6">
        <v>41635.6</v>
      </c>
      <c r="F249" s="52"/>
      <c r="G249" s="51"/>
      <c r="H249" s="25"/>
      <c r="I249" s="25"/>
      <c r="J249" s="34"/>
      <c r="K249" s="34"/>
    </row>
    <row r="250" spans="1:11" ht="17.25" customHeight="1">
      <c r="A250" s="37" t="s">
        <v>79</v>
      </c>
      <c r="B250" s="4" t="s">
        <v>310</v>
      </c>
      <c r="C250" s="4">
        <v>120</v>
      </c>
      <c r="D250" s="5"/>
      <c r="E250" s="6">
        <v>41635.6</v>
      </c>
      <c r="F250" s="52"/>
      <c r="G250" s="51"/>
      <c r="H250" s="25"/>
      <c r="I250" s="25"/>
      <c r="J250" s="34"/>
      <c r="K250" s="34"/>
    </row>
    <row r="251" spans="1:11" ht="30.75" customHeight="1">
      <c r="A251" s="37" t="s">
        <v>18</v>
      </c>
      <c r="B251" s="4" t="s">
        <v>310</v>
      </c>
      <c r="C251" s="4">
        <v>120</v>
      </c>
      <c r="D251" s="5" t="s">
        <v>70</v>
      </c>
      <c r="E251" s="6">
        <v>41635.6</v>
      </c>
      <c r="F251" s="52"/>
      <c r="G251" s="51"/>
      <c r="H251" s="25"/>
      <c r="I251" s="25"/>
      <c r="J251" s="34"/>
      <c r="K251" s="34"/>
    </row>
    <row r="252" spans="1:11" ht="29.25" customHeight="1">
      <c r="A252" s="37" t="s">
        <v>160</v>
      </c>
      <c r="B252" s="4" t="s">
        <v>311</v>
      </c>
      <c r="C252" s="4"/>
      <c r="D252" s="5"/>
      <c r="E252" s="153">
        <f>4549.7+600</f>
        <v>5149.7</v>
      </c>
      <c r="F252" s="52"/>
      <c r="G252" s="51"/>
      <c r="H252" s="25"/>
      <c r="I252" s="25"/>
      <c r="J252" s="34"/>
      <c r="K252" s="34"/>
    </row>
    <row r="253" spans="1:11" ht="16.5" customHeight="1">
      <c r="A253" s="47" t="s">
        <v>77</v>
      </c>
      <c r="B253" s="4" t="s">
        <v>311</v>
      </c>
      <c r="C253" s="4">
        <v>240</v>
      </c>
      <c r="D253" s="5"/>
      <c r="E253" s="6">
        <v>5139.7</v>
      </c>
      <c r="F253" s="52"/>
      <c r="G253" s="51"/>
      <c r="H253" s="25"/>
      <c r="I253" s="25"/>
      <c r="J253" s="34"/>
      <c r="K253" s="34"/>
    </row>
    <row r="254" spans="1:12" ht="29.25" customHeight="1">
      <c r="A254" s="37" t="s">
        <v>18</v>
      </c>
      <c r="B254" s="4" t="s">
        <v>311</v>
      </c>
      <c r="C254" s="4">
        <v>240</v>
      </c>
      <c r="D254" s="5" t="s">
        <v>70</v>
      </c>
      <c r="E254" s="6">
        <v>5139.7</v>
      </c>
      <c r="F254" s="52"/>
      <c r="G254" s="51"/>
      <c r="H254" s="25"/>
      <c r="I254" s="25"/>
      <c r="J254" s="34"/>
      <c r="K254" s="34"/>
      <c r="L254" s="72"/>
    </row>
    <row r="255" spans="1:11" ht="16.5" customHeight="1">
      <c r="A255" s="47" t="s">
        <v>80</v>
      </c>
      <c r="B255" s="4" t="s">
        <v>311</v>
      </c>
      <c r="C255" s="4">
        <v>850</v>
      </c>
      <c r="D255" s="5"/>
      <c r="E255" s="6">
        <v>10</v>
      </c>
      <c r="F255" s="52"/>
      <c r="G255" s="51"/>
      <c r="H255" s="25"/>
      <c r="I255" s="25"/>
      <c r="J255" s="34"/>
      <c r="K255" s="34"/>
    </row>
    <row r="256" spans="1:11" ht="29.25" customHeight="1">
      <c r="A256" s="37" t="s">
        <v>18</v>
      </c>
      <c r="B256" s="4" t="s">
        <v>311</v>
      </c>
      <c r="C256" s="4">
        <v>850</v>
      </c>
      <c r="D256" s="5" t="s">
        <v>70</v>
      </c>
      <c r="E256" s="6">
        <v>10</v>
      </c>
      <c r="F256" s="52"/>
      <c r="G256" s="51"/>
      <c r="H256" s="25"/>
      <c r="I256" s="25"/>
      <c r="J256" s="34"/>
      <c r="K256" s="34"/>
    </row>
    <row r="257" spans="1:11" ht="29.25" customHeight="1">
      <c r="A257" s="37" t="s">
        <v>190</v>
      </c>
      <c r="B257" s="4" t="s">
        <v>312</v>
      </c>
      <c r="C257" s="4"/>
      <c r="D257" s="5"/>
      <c r="E257" s="6">
        <v>873.6</v>
      </c>
      <c r="F257" s="52"/>
      <c r="G257" s="51"/>
      <c r="H257" s="25"/>
      <c r="I257" s="25"/>
      <c r="J257" s="34"/>
      <c r="K257" s="34"/>
    </row>
    <row r="258" spans="1:11" ht="14.25" customHeight="1">
      <c r="A258" s="37" t="s">
        <v>27</v>
      </c>
      <c r="B258" s="4" t="s">
        <v>312</v>
      </c>
      <c r="C258" s="31">
        <v>540</v>
      </c>
      <c r="D258" s="58"/>
      <c r="E258" s="6">
        <v>873.6</v>
      </c>
      <c r="F258" s="52"/>
      <c r="G258" s="51"/>
      <c r="H258" s="25"/>
      <c r="I258" s="25"/>
      <c r="J258" s="34"/>
      <c r="K258" s="34"/>
    </row>
    <row r="259" spans="1:11" ht="27" customHeight="1">
      <c r="A259" s="37" t="s">
        <v>32</v>
      </c>
      <c r="B259" s="4" t="s">
        <v>312</v>
      </c>
      <c r="C259" s="31">
        <v>540</v>
      </c>
      <c r="D259" s="58" t="s">
        <v>70</v>
      </c>
      <c r="E259" s="6">
        <v>873.6</v>
      </c>
      <c r="F259" s="52"/>
      <c r="G259" s="51"/>
      <c r="H259" s="25"/>
      <c r="I259" s="25"/>
      <c r="J259" s="34"/>
      <c r="K259" s="34"/>
    </row>
    <row r="260" spans="1:11" ht="27" customHeight="1" hidden="1">
      <c r="A260" s="37" t="s">
        <v>209</v>
      </c>
      <c r="B260" s="4" t="s">
        <v>313</v>
      </c>
      <c r="C260" s="31"/>
      <c r="D260" s="58"/>
      <c r="E260" s="153">
        <v>0</v>
      </c>
      <c r="F260" s="52"/>
      <c r="G260" s="51"/>
      <c r="H260" s="25"/>
      <c r="I260" s="25"/>
      <c r="J260" s="34"/>
      <c r="K260" s="34"/>
    </row>
    <row r="261" spans="1:11" ht="18.75" customHeight="1" hidden="1">
      <c r="A261" s="37" t="s">
        <v>27</v>
      </c>
      <c r="B261" s="4" t="s">
        <v>313</v>
      </c>
      <c r="C261" s="31">
        <v>540</v>
      </c>
      <c r="D261" s="58"/>
      <c r="E261" s="153">
        <f>E260</f>
        <v>0</v>
      </c>
      <c r="F261" s="52"/>
      <c r="G261" s="51"/>
      <c r="H261" s="25"/>
      <c r="I261" s="25"/>
      <c r="J261" s="34"/>
      <c r="K261" s="34"/>
    </row>
    <row r="262" spans="1:11" ht="30" customHeight="1" hidden="1">
      <c r="A262" s="37" t="s">
        <v>32</v>
      </c>
      <c r="B262" s="4" t="s">
        <v>313</v>
      </c>
      <c r="C262" s="31">
        <v>540</v>
      </c>
      <c r="D262" s="58" t="s">
        <v>70</v>
      </c>
      <c r="E262" s="153">
        <f>E261</f>
        <v>0</v>
      </c>
      <c r="F262" s="52"/>
      <c r="G262" s="51"/>
      <c r="H262" s="25"/>
      <c r="I262" s="25"/>
      <c r="J262" s="34"/>
      <c r="K262" s="34"/>
    </row>
    <row r="263" spans="1:12" ht="31.5" customHeight="1">
      <c r="A263" s="37" t="s">
        <v>337</v>
      </c>
      <c r="B263" s="4" t="s">
        <v>322</v>
      </c>
      <c r="C263" s="4"/>
      <c r="D263" s="5"/>
      <c r="E263" s="6">
        <f>E266+E269+E272+E274+E277</f>
        <v>10799.6</v>
      </c>
      <c r="F263" s="52"/>
      <c r="G263" s="51"/>
      <c r="H263" s="25"/>
      <c r="I263" s="25"/>
      <c r="J263" s="34"/>
      <c r="K263" s="34"/>
      <c r="L263" s="72"/>
    </row>
    <row r="264" spans="1:12" ht="27.75" customHeight="1">
      <c r="A264" s="37" t="s">
        <v>180</v>
      </c>
      <c r="B264" s="4" t="s">
        <v>325</v>
      </c>
      <c r="C264" s="4"/>
      <c r="D264" s="5"/>
      <c r="E264" s="6">
        <v>1754</v>
      </c>
      <c r="F264" s="52"/>
      <c r="G264" s="51"/>
      <c r="H264" s="25"/>
      <c r="I264" s="25"/>
      <c r="J264" s="34"/>
      <c r="K264" s="34"/>
      <c r="L264" s="72"/>
    </row>
    <row r="265" spans="1:11" ht="17.25" customHeight="1">
      <c r="A265" s="47" t="s">
        <v>77</v>
      </c>
      <c r="B265" s="4" t="s">
        <v>325</v>
      </c>
      <c r="C265" s="4">
        <v>240</v>
      </c>
      <c r="D265" s="5"/>
      <c r="E265" s="6">
        <v>1754</v>
      </c>
      <c r="F265" s="52"/>
      <c r="G265" s="51"/>
      <c r="H265" s="25"/>
      <c r="I265" s="25"/>
      <c r="J265" s="34"/>
      <c r="K265" s="34"/>
    </row>
    <row r="266" spans="1:11" ht="15" customHeight="1">
      <c r="A266" s="37" t="s">
        <v>10</v>
      </c>
      <c r="B266" s="4" t="s">
        <v>325</v>
      </c>
      <c r="C266" s="4">
        <v>240</v>
      </c>
      <c r="D266" s="5" t="s">
        <v>45</v>
      </c>
      <c r="E266" s="6">
        <v>1754</v>
      </c>
      <c r="F266" s="52"/>
      <c r="G266" s="51"/>
      <c r="H266" s="25"/>
      <c r="I266" s="25"/>
      <c r="J266" s="34"/>
      <c r="K266" s="34"/>
    </row>
    <row r="267" spans="1:11" ht="17.25" customHeight="1">
      <c r="A267" s="37" t="s">
        <v>182</v>
      </c>
      <c r="B267" s="4" t="s">
        <v>326</v>
      </c>
      <c r="C267" s="4"/>
      <c r="D267" s="5"/>
      <c r="E267" s="6">
        <v>1750</v>
      </c>
      <c r="F267" s="52"/>
      <c r="G267" s="51"/>
      <c r="H267" s="25"/>
      <c r="I267" s="25"/>
      <c r="J267" s="34"/>
      <c r="K267" s="34"/>
    </row>
    <row r="268" spans="1:11" ht="15.75" customHeight="1">
      <c r="A268" s="47" t="s">
        <v>77</v>
      </c>
      <c r="B268" s="4" t="s">
        <v>326</v>
      </c>
      <c r="C268" s="4">
        <v>240</v>
      </c>
      <c r="D268" s="5"/>
      <c r="E268" s="6">
        <v>1750</v>
      </c>
      <c r="F268" s="52"/>
      <c r="G268" s="51"/>
      <c r="H268" s="25"/>
      <c r="I268" s="25"/>
      <c r="J268" s="34"/>
      <c r="K268" s="34"/>
    </row>
    <row r="269" spans="1:11" ht="16.5" customHeight="1">
      <c r="A269" s="37" t="s">
        <v>10</v>
      </c>
      <c r="B269" s="4" t="s">
        <v>326</v>
      </c>
      <c r="C269" s="4">
        <v>240</v>
      </c>
      <c r="D269" s="5" t="s">
        <v>45</v>
      </c>
      <c r="E269" s="6">
        <v>1750</v>
      </c>
      <c r="F269" s="52"/>
      <c r="G269" s="51"/>
      <c r="H269" s="25"/>
      <c r="I269" s="25"/>
      <c r="J269" s="34"/>
      <c r="K269" s="34"/>
    </row>
    <row r="270" spans="1:11" ht="14.25" customHeight="1">
      <c r="A270" s="37" t="s">
        <v>181</v>
      </c>
      <c r="B270" s="4" t="s">
        <v>314</v>
      </c>
      <c r="C270" s="4"/>
      <c r="D270" s="5"/>
      <c r="E270" s="6">
        <f>E272+E274</f>
        <v>3143</v>
      </c>
      <c r="F270" s="52"/>
      <c r="G270" s="51"/>
      <c r="H270" s="25"/>
      <c r="I270" s="25"/>
      <c r="J270" s="34"/>
      <c r="K270" s="34"/>
    </row>
    <row r="271" spans="1:11" ht="16.5" customHeight="1">
      <c r="A271" s="47" t="s">
        <v>77</v>
      </c>
      <c r="B271" s="4" t="s">
        <v>314</v>
      </c>
      <c r="C271" s="4">
        <v>240</v>
      </c>
      <c r="D271" s="5"/>
      <c r="E271" s="6">
        <f>853+2000</f>
        <v>2853</v>
      </c>
      <c r="F271" s="52"/>
      <c r="G271" s="51"/>
      <c r="H271" s="25"/>
      <c r="I271" s="25"/>
      <c r="J271" s="34"/>
      <c r="K271" s="34"/>
    </row>
    <row r="272" spans="1:11" ht="16.5" customHeight="1">
      <c r="A272" s="37" t="s">
        <v>10</v>
      </c>
      <c r="B272" s="4" t="s">
        <v>314</v>
      </c>
      <c r="C272" s="4">
        <v>240</v>
      </c>
      <c r="D272" s="5" t="s">
        <v>45</v>
      </c>
      <c r="E272" s="6">
        <f>853+2000</f>
        <v>2853</v>
      </c>
      <c r="F272" s="52"/>
      <c r="G272" s="51"/>
      <c r="H272" s="25"/>
      <c r="I272" s="25"/>
      <c r="J272" s="34"/>
      <c r="K272" s="34"/>
    </row>
    <row r="273" spans="1:11" ht="16.5" customHeight="1">
      <c r="A273" s="10" t="s">
        <v>207</v>
      </c>
      <c r="B273" s="4" t="s">
        <v>314</v>
      </c>
      <c r="C273" s="4">
        <v>830</v>
      </c>
      <c r="D273" s="5"/>
      <c r="E273" s="6">
        <f>40+250</f>
        <v>290</v>
      </c>
      <c r="F273" s="52"/>
      <c r="G273" s="51"/>
      <c r="H273" s="25"/>
      <c r="I273" s="25"/>
      <c r="J273" s="34"/>
      <c r="K273" s="34"/>
    </row>
    <row r="274" spans="1:11" ht="16.5" customHeight="1">
      <c r="A274" s="37" t="s">
        <v>10</v>
      </c>
      <c r="B274" s="4" t="s">
        <v>314</v>
      </c>
      <c r="C274" s="4">
        <v>830</v>
      </c>
      <c r="D274" s="5" t="s">
        <v>45</v>
      </c>
      <c r="E274" s="6">
        <f>40+250</f>
        <v>290</v>
      </c>
      <c r="F274" s="52"/>
      <c r="G274" s="51"/>
      <c r="H274" s="25"/>
      <c r="I274" s="25"/>
      <c r="J274" s="34"/>
      <c r="K274" s="34"/>
    </row>
    <row r="275" spans="1:11" ht="28.5" customHeight="1">
      <c r="A275" s="37" t="s">
        <v>316</v>
      </c>
      <c r="B275" s="4" t="s">
        <v>315</v>
      </c>
      <c r="C275" s="4"/>
      <c r="D275" s="5"/>
      <c r="E275" s="6">
        <v>4152.6</v>
      </c>
      <c r="F275" s="52"/>
      <c r="G275" s="51"/>
      <c r="H275" s="25"/>
      <c r="I275" s="25"/>
      <c r="J275" s="34"/>
      <c r="K275" s="34"/>
    </row>
    <row r="276" spans="1:11" ht="16.5" customHeight="1">
      <c r="A276" s="47" t="s">
        <v>82</v>
      </c>
      <c r="B276" s="4" t="s">
        <v>315</v>
      </c>
      <c r="C276" s="4">
        <v>310</v>
      </c>
      <c r="D276" s="5"/>
      <c r="E276" s="6">
        <v>4152.6</v>
      </c>
      <c r="F276" s="52"/>
      <c r="G276" s="51"/>
      <c r="H276" s="25"/>
      <c r="I276" s="25"/>
      <c r="J276" s="34"/>
      <c r="K276" s="34"/>
    </row>
    <row r="277" spans="1:11" ht="16.5" customHeight="1">
      <c r="A277" s="37" t="s">
        <v>1</v>
      </c>
      <c r="B277" s="4" t="s">
        <v>315</v>
      </c>
      <c r="C277" s="4">
        <v>310</v>
      </c>
      <c r="D277" s="5" t="s">
        <v>74</v>
      </c>
      <c r="E277" s="6">
        <v>4152.6</v>
      </c>
      <c r="F277" s="52"/>
      <c r="G277" s="51"/>
      <c r="H277" s="25"/>
      <c r="I277" s="25"/>
      <c r="J277" s="34"/>
      <c r="K277" s="34"/>
    </row>
    <row r="278" spans="1:11" ht="33.75" customHeight="1">
      <c r="A278" s="37" t="s">
        <v>351</v>
      </c>
      <c r="B278" s="4" t="s">
        <v>352</v>
      </c>
      <c r="C278" s="4"/>
      <c r="D278" s="5"/>
      <c r="E278" s="6">
        <f>E281+E284+E287</f>
        <v>4943.8</v>
      </c>
      <c r="F278" s="52"/>
      <c r="G278" s="51"/>
      <c r="H278" s="25"/>
      <c r="I278" s="25"/>
      <c r="J278" s="34"/>
      <c r="K278" s="34"/>
    </row>
    <row r="279" spans="1:11" ht="29.25" customHeight="1">
      <c r="A279" s="37" t="s">
        <v>166</v>
      </c>
      <c r="B279" s="4" t="s">
        <v>353</v>
      </c>
      <c r="C279" s="4"/>
      <c r="D279" s="5"/>
      <c r="E279" s="6">
        <v>750</v>
      </c>
      <c r="F279" s="52"/>
      <c r="G279" s="51"/>
      <c r="H279" s="25"/>
      <c r="I279" s="25"/>
      <c r="J279" s="34"/>
      <c r="K279" s="34"/>
    </row>
    <row r="280" spans="1:11" ht="16.5" customHeight="1">
      <c r="A280" s="47" t="s">
        <v>77</v>
      </c>
      <c r="B280" s="4" t="s">
        <v>353</v>
      </c>
      <c r="C280" s="4">
        <v>240</v>
      </c>
      <c r="D280" s="5"/>
      <c r="E280" s="6">
        <v>750</v>
      </c>
      <c r="F280" s="52"/>
      <c r="G280" s="51"/>
      <c r="H280" s="25"/>
      <c r="I280" s="25"/>
      <c r="J280" s="34"/>
      <c r="K280" s="34"/>
    </row>
    <row r="281" spans="1:11" ht="16.5" customHeight="1">
      <c r="A281" s="37" t="s">
        <v>10</v>
      </c>
      <c r="B281" s="4" t="s">
        <v>353</v>
      </c>
      <c r="C281" s="4">
        <v>240</v>
      </c>
      <c r="D281" s="5" t="s">
        <v>45</v>
      </c>
      <c r="E281" s="6">
        <v>750</v>
      </c>
      <c r="F281" s="52"/>
      <c r="G281" s="51"/>
      <c r="H281" s="25"/>
      <c r="I281" s="25"/>
      <c r="J281" s="34"/>
      <c r="K281" s="34"/>
    </row>
    <row r="282" spans="1:11" ht="15" customHeight="1">
      <c r="A282" s="37" t="s">
        <v>167</v>
      </c>
      <c r="B282" s="4" t="s">
        <v>354</v>
      </c>
      <c r="C282" s="4"/>
      <c r="D282" s="5"/>
      <c r="E282" s="6">
        <f>4000-257-190</f>
        <v>3553</v>
      </c>
      <c r="F282" s="52"/>
      <c r="G282" s="51"/>
      <c r="H282" s="25"/>
      <c r="I282" s="25"/>
      <c r="J282" s="34"/>
      <c r="K282" s="34"/>
    </row>
    <row r="283" spans="1:11" ht="16.5" customHeight="1">
      <c r="A283" s="47" t="s">
        <v>77</v>
      </c>
      <c r="B283" s="4" t="s">
        <v>354</v>
      </c>
      <c r="C283" s="4">
        <v>240</v>
      </c>
      <c r="D283" s="5"/>
      <c r="E283" s="6">
        <f>4000-257-190</f>
        <v>3553</v>
      </c>
      <c r="F283" s="52"/>
      <c r="G283" s="51"/>
      <c r="H283" s="25"/>
      <c r="I283" s="25"/>
      <c r="J283" s="34"/>
      <c r="K283" s="34"/>
    </row>
    <row r="284" spans="1:11" ht="16.5" customHeight="1">
      <c r="A284" s="37" t="s">
        <v>9</v>
      </c>
      <c r="B284" s="4" t="s">
        <v>354</v>
      </c>
      <c r="C284" s="4">
        <v>240</v>
      </c>
      <c r="D284" s="5" t="s">
        <v>41</v>
      </c>
      <c r="E284" s="6">
        <f>4000-257-190</f>
        <v>3553</v>
      </c>
      <c r="F284" s="52"/>
      <c r="G284" s="51"/>
      <c r="H284" s="25"/>
      <c r="I284" s="25"/>
      <c r="J284" s="34"/>
      <c r="K284" s="34"/>
    </row>
    <row r="285" spans="1:11" ht="16.5" customHeight="1">
      <c r="A285" s="37" t="s">
        <v>168</v>
      </c>
      <c r="B285" s="4" t="s">
        <v>355</v>
      </c>
      <c r="C285" s="4"/>
      <c r="D285" s="5"/>
      <c r="E285" s="6">
        <v>640.8</v>
      </c>
      <c r="F285" s="52"/>
      <c r="G285" s="51"/>
      <c r="H285" s="25"/>
      <c r="I285" s="25"/>
      <c r="J285" s="34"/>
      <c r="K285" s="34"/>
    </row>
    <row r="286" spans="1:11" ht="16.5" customHeight="1">
      <c r="A286" s="47" t="s">
        <v>77</v>
      </c>
      <c r="B286" s="4" t="s">
        <v>355</v>
      </c>
      <c r="C286" s="8">
        <v>240</v>
      </c>
      <c r="D286" s="16"/>
      <c r="E286" s="6">
        <v>640.8</v>
      </c>
      <c r="F286" s="52"/>
      <c r="G286" s="51"/>
      <c r="H286" s="25"/>
      <c r="I286" s="25"/>
      <c r="J286" s="34"/>
      <c r="K286" s="34"/>
    </row>
    <row r="287" spans="1:11" ht="16.5" customHeight="1">
      <c r="A287" s="11" t="s">
        <v>33</v>
      </c>
      <c r="B287" s="3" t="s">
        <v>355</v>
      </c>
      <c r="C287" s="8">
        <v>240</v>
      </c>
      <c r="D287" s="16" t="s">
        <v>35</v>
      </c>
      <c r="E287" s="6">
        <v>640.8</v>
      </c>
      <c r="F287" s="52"/>
      <c r="G287" s="51"/>
      <c r="H287" s="25"/>
      <c r="I287" s="25"/>
      <c r="J287" s="34"/>
      <c r="K287" s="34"/>
    </row>
    <row r="288" spans="1:11" ht="33" customHeight="1">
      <c r="A288" s="131" t="s">
        <v>229</v>
      </c>
      <c r="B288" s="3" t="s">
        <v>223</v>
      </c>
      <c r="C288" s="8"/>
      <c r="D288" s="16"/>
      <c r="E288" s="6">
        <f>E293</f>
        <v>10</v>
      </c>
      <c r="F288" s="52"/>
      <c r="G288" s="51"/>
      <c r="H288" s="25"/>
      <c r="I288" s="25"/>
      <c r="J288" s="34"/>
      <c r="K288" s="34"/>
    </row>
    <row r="289" spans="1:11" ht="28.5" customHeight="1">
      <c r="A289" s="131" t="s">
        <v>324</v>
      </c>
      <c r="B289" s="3" t="s">
        <v>317</v>
      </c>
      <c r="C289" s="8"/>
      <c r="D289" s="16"/>
      <c r="E289" s="6">
        <v>10</v>
      </c>
      <c r="F289" s="52"/>
      <c r="G289" s="51"/>
      <c r="H289" s="25"/>
      <c r="I289" s="25"/>
      <c r="J289" s="34"/>
      <c r="K289" s="34"/>
    </row>
    <row r="290" spans="1:11" ht="29.25" customHeight="1">
      <c r="A290" s="130" t="s">
        <v>318</v>
      </c>
      <c r="B290" s="4" t="s">
        <v>319</v>
      </c>
      <c r="C290" s="8"/>
      <c r="D290" s="16"/>
      <c r="E290" s="6">
        <v>10</v>
      </c>
      <c r="F290" s="52"/>
      <c r="G290" s="51"/>
      <c r="H290" s="25"/>
      <c r="I290" s="25"/>
      <c r="J290" s="34"/>
      <c r="K290" s="34"/>
    </row>
    <row r="291" spans="1:11" ht="31.5" customHeight="1">
      <c r="A291" s="131" t="s">
        <v>222</v>
      </c>
      <c r="B291" s="3" t="s">
        <v>320</v>
      </c>
      <c r="C291" s="8"/>
      <c r="D291" s="16"/>
      <c r="E291" s="6">
        <v>10</v>
      </c>
      <c r="F291" s="52"/>
      <c r="G291" s="51"/>
      <c r="H291" s="25"/>
      <c r="I291" s="25"/>
      <c r="J291" s="34"/>
      <c r="K291" s="34"/>
    </row>
    <row r="292" spans="1:11" ht="16.5" customHeight="1">
      <c r="A292" s="47" t="s">
        <v>77</v>
      </c>
      <c r="B292" s="3" t="s">
        <v>320</v>
      </c>
      <c r="C292" s="8">
        <v>240</v>
      </c>
      <c r="D292" s="16"/>
      <c r="E292" s="6">
        <v>10</v>
      </c>
      <c r="F292" s="52"/>
      <c r="G292" s="51"/>
      <c r="H292" s="25"/>
      <c r="I292" s="25"/>
      <c r="J292" s="34"/>
      <c r="K292" s="34"/>
    </row>
    <row r="293" spans="1:11" ht="17.25" customHeight="1">
      <c r="A293" s="126" t="s">
        <v>10</v>
      </c>
      <c r="B293" s="8" t="s">
        <v>320</v>
      </c>
      <c r="C293" s="8">
        <v>240</v>
      </c>
      <c r="D293" s="16" t="s">
        <v>45</v>
      </c>
      <c r="E293" s="6">
        <v>10</v>
      </c>
      <c r="F293" s="52"/>
      <c r="G293" s="51"/>
      <c r="H293" s="25"/>
      <c r="I293" s="25"/>
      <c r="J293" s="34"/>
      <c r="K293" s="34"/>
    </row>
    <row r="294" spans="1:11" ht="16.5" customHeight="1">
      <c r="A294" s="37" t="s">
        <v>25</v>
      </c>
      <c r="B294" s="13" t="s">
        <v>192</v>
      </c>
      <c r="C294" s="13"/>
      <c r="D294" s="14"/>
      <c r="E294" s="142">
        <f>E327+E330+E299+E310+E312+E314+E318+E321+E324</f>
        <v>28621.5</v>
      </c>
      <c r="F294" s="174"/>
      <c r="G294" s="175"/>
      <c r="H294" s="175"/>
      <c r="I294" s="175"/>
      <c r="J294" s="175"/>
      <c r="K294" s="15"/>
    </row>
    <row r="295" spans="1:11" ht="15.75" customHeight="1">
      <c r="A295" s="37" t="s">
        <v>341</v>
      </c>
      <c r="B295" s="4" t="s">
        <v>397</v>
      </c>
      <c r="C295" s="13"/>
      <c r="D295" s="14"/>
      <c r="E295" s="143">
        <f>E299+E309+E312+E314+E318+E321+E324</f>
        <v>28016.1</v>
      </c>
      <c r="F295" s="129"/>
      <c r="G295" s="129"/>
      <c r="H295" s="129"/>
      <c r="I295" s="129"/>
      <c r="J295" s="129"/>
      <c r="K295" s="15"/>
    </row>
    <row r="296" spans="1:6" ht="15">
      <c r="A296" s="37" t="s">
        <v>410</v>
      </c>
      <c r="B296" s="4" t="s">
        <v>397</v>
      </c>
      <c r="C296" s="4"/>
      <c r="D296" s="5"/>
      <c r="E296" s="6">
        <v>1000</v>
      </c>
      <c r="F296" s="25"/>
    </row>
    <row r="297" spans="1:5" ht="15">
      <c r="A297" s="37" t="s">
        <v>49</v>
      </c>
      <c r="B297" s="4" t="s">
        <v>398</v>
      </c>
      <c r="C297" s="4"/>
      <c r="D297" s="5"/>
      <c r="E297" s="6">
        <v>1000</v>
      </c>
    </row>
    <row r="298" spans="1:5" ht="15">
      <c r="A298" s="37" t="s">
        <v>4</v>
      </c>
      <c r="B298" s="4" t="s">
        <v>398</v>
      </c>
      <c r="C298" s="4">
        <v>870</v>
      </c>
      <c r="D298" s="5"/>
      <c r="E298" s="6">
        <v>1000</v>
      </c>
    </row>
    <row r="299" spans="1:8" ht="15">
      <c r="A299" s="37" t="s">
        <v>3</v>
      </c>
      <c r="B299" s="4" t="s">
        <v>398</v>
      </c>
      <c r="C299" s="4">
        <v>870</v>
      </c>
      <c r="D299" s="5" t="s">
        <v>71</v>
      </c>
      <c r="E299" s="6">
        <v>1000</v>
      </c>
      <c r="F299" s="176"/>
      <c r="G299" s="177"/>
      <c r="H299" s="177"/>
    </row>
    <row r="300" spans="1:9" ht="30.75" customHeight="1" hidden="1">
      <c r="A300" s="37" t="s">
        <v>51</v>
      </c>
      <c r="B300" s="4" t="s">
        <v>40</v>
      </c>
      <c r="C300" s="4"/>
      <c r="D300" s="5"/>
      <c r="E300" s="6">
        <v>700</v>
      </c>
      <c r="F300" s="176"/>
      <c r="G300" s="177"/>
      <c r="H300" s="177"/>
      <c r="I300" s="177"/>
    </row>
    <row r="301" spans="1:10" ht="13.5" customHeight="1" hidden="1">
      <c r="A301" s="37" t="s">
        <v>67</v>
      </c>
      <c r="B301" s="4" t="s">
        <v>75</v>
      </c>
      <c r="C301" s="4"/>
      <c r="D301" s="5"/>
      <c r="E301" s="6">
        <v>700</v>
      </c>
      <c r="F301" s="42"/>
      <c r="G301" s="41"/>
      <c r="H301" s="41"/>
      <c r="I301" s="41"/>
      <c r="J301" s="33"/>
    </row>
    <row r="302" spans="1:5" ht="15" hidden="1">
      <c r="A302" s="47" t="s">
        <v>79</v>
      </c>
      <c r="B302" s="4" t="s">
        <v>75</v>
      </c>
      <c r="C302" s="4">
        <v>120</v>
      </c>
      <c r="D302" s="5"/>
      <c r="E302" s="6">
        <v>700</v>
      </c>
    </row>
    <row r="303" spans="1:5" ht="15" hidden="1">
      <c r="A303" s="37" t="s">
        <v>120</v>
      </c>
      <c r="B303" s="4" t="s">
        <v>75</v>
      </c>
      <c r="C303" s="4">
        <v>120</v>
      </c>
      <c r="D303" s="5" t="s">
        <v>121</v>
      </c>
      <c r="E303" s="6">
        <v>700</v>
      </c>
    </row>
    <row r="304" spans="1:5" ht="17.25" customHeight="1" hidden="1">
      <c r="A304" s="47" t="s">
        <v>77</v>
      </c>
      <c r="B304" s="4" t="s">
        <v>75</v>
      </c>
      <c r="C304" s="4">
        <v>240</v>
      </c>
      <c r="D304" s="5"/>
      <c r="E304" s="6">
        <v>700</v>
      </c>
    </row>
    <row r="305" spans="1:5" ht="15" hidden="1">
      <c r="A305" s="37" t="s">
        <v>120</v>
      </c>
      <c r="B305" s="4" t="s">
        <v>75</v>
      </c>
      <c r="C305" s="4">
        <v>240</v>
      </c>
      <c r="D305" s="5" t="s">
        <v>121</v>
      </c>
      <c r="E305" s="6">
        <v>700</v>
      </c>
    </row>
    <row r="306" spans="1:5" ht="16.5" customHeight="1" hidden="1">
      <c r="A306" s="37"/>
      <c r="B306" s="4"/>
      <c r="C306" s="4"/>
      <c r="D306" s="5"/>
      <c r="E306" s="6"/>
    </row>
    <row r="307" spans="1:7" ht="31.5" customHeight="1">
      <c r="A307" s="37" t="s">
        <v>400</v>
      </c>
      <c r="B307" s="4" t="s">
        <v>411</v>
      </c>
      <c r="C307" s="4"/>
      <c r="D307" s="5"/>
      <c r="E307" s="6">
        <f>E310+E312+E314</f>
        <v>21071.1</v>
      </c>
      <c r="F307" s="176"/>
      <c r="G307" s="177"/>
    </row>
    <row r="308" spans="1:5" ht="17.25" customHeight="1" hidden="1">
      <c r="A308" s="37"/>
      <c r="B308" s="4"/>
      <c r="C308" s="4"/>
      <c r="D308" s="5"/>
      <c r="E308" s="6"/>
    </row>
    <row r="309" spans="1:5" ht="15">
      <c r="A309" s="47" t="s">
        <v>78</v>
      </c>
      <c r="B309" s="4" t="s">
        <v>401</v>
      </c>
      <c r="C309" s="4">
        <v>110</v>
      </c>
      <c r="D309" s="5"/>
      <c r="E309" s="6">
        <f>12633+1337.1</f>
        <v>13970.1</v>
      </c>
    </row>
    <row r="310" spans="1:5" ht="15">
      <c r="A310" s="37" t="s">
        <v>10</v>
      </c>
      <c r="B310" s="4" t="s">
        <v>401</v>
      </c>
      <c r="C310" s="4">
        <v>110</v>
      </c>
      <c r="D310" s="5" t="s">
        <v>45</v>
      </c>
      <c r="E310" s="6">
        <f>12633+1337.1</f>
        <v>13970.1</v>
      </c>
    </row>
    <row r="311" spans="1:13" ht="16.5" customHeight="1">
      <c r="A311" s="47" t="s">
        <v>77</v>
      </c>
      <c r="B311" s="4" t="s">
        <v>401</v>
      </c>
      <c r="C311" s="4">
        <v>240</v>
      </c>
      <c r="D311" s="5"/>
      <c r="E311" s="6">
        <f>6999+100</f>
        <v>7099</v>
      </c>
      <c r="M311" s="119">
        <f>E311-L311</f>
        <v>7099</v>
      </c>
    </row>
    <row r="312" spans="1:5" ht="18" customHeight="1">
      <c r="A312" s="37" t="s">
        <v>10</v>
      </c>
      <c r="B312" s="4" t="s">
        <v>401</v>
      </c>
      <c r="C312" s="4">
        <v>240</v>
      </c>
      <c r="D312" s="5" t="s">
        <v>45</v>
      </c>
      <c r="E312" s="6">
        <f>6999+100</f>
        <v>7099</v>
      </c>
    </row>
    <row r="313" spans="1:12" ht="15">
      <c r="A313" s="47" t="s">
        <v>80</v>
      </c>
      <c r="B313" s="4" t="s">
        <v>401</v>
      </c>
      <c r="C313" s="4">
        <v>850</v>
      </c>
      <c r="D313" s="5"/>
      <c r="E313" s="6">
        <v>2</v>
      </c>
      <c r="F313" s="28"/>
      <c r="L313" s="72"/>
    </row>
    <row r="314" spans="1:5" ht="15">
      <c r="A314" s="37" t="s">
        <v>10</v>
      </c>
      <c r="B314" s="4" t="s">
        <v>401</v>
      </c>
      <c r="C314" s="4">
        <v>850</v>
      </c>
      <c r="D314" s="5" t="s">
        <v>45</v>
      </c>
      <c r="E314" s="6">
        <v>2</v>
      </c>
    </row>
    <row r="315" spans="1:6" ht="30" customHeight="1" hidden="1">
      <c r="A315" s="37"/>
      <c r="B315" s="4"/>
      <c r="C315" s="4"/>
      <c r="D315" s="5"/>
      <c r="E315" s="6"/>
      <c r="F315" s="28"/>
    </row>
    <row r="316" spans="1:8" ht="15">
      <c r="A316" s="37" t="s">
        <v>89</v>
      </c>
      <c r="B316" s="4" t="s">
        <v>402</v>
      </c>
      <c r="C316" s="4"/>
      <c r="D316" s="5"/>
      <c r="E316" s="6">
        <v>610.1</v>
      </c>
      <c r="F316" s="27"/>
      <c r="G316" s="27"/>
      <c r="H316" s="27"/>
    </row>
    <row r="317" spans="1:8" ht="18" customHeight="1">
      <c r="A317" s="47" t="s">
        <v>77</v>
      </c>
      <c r="B317" s="4" t="s">
        <v>402</v>
      </c>
      <c r="C317" s="4">
        <v>240</v>
      </c>
      <c r="D317" s="5"/>
      <c r="E317" s="6">
        <v>610.1</v>
      </c>
      <c r="F317" s="27"/>
      <c r="G317" s="27"/>
      <c r="H317" s="27"/>
    </row>
    <row r="318" spans="1:8" ht="15">
      <c r="A318" s="37" t="s">
        <v>10</v>
      </c>
      <c r="B318" s="4" t="s">
        <v>402</v>
      </c>
      <c r="C318" s="4">
        <v>240</v>
      </c>
      <c r="D318" s="5" t="s">
        <v>45</v>
      </c>
      <c r="E318" s="6">
        <v>610.1</v>
      </c>
      <c r="F318" s="27"/>
      <c r="G318" s="27"/>
      <c r="H318" s="27"/>
    </row>
    <row r="319" spans="1:8" ht="27">
      <c r="A319" s="37" t="s">
        <v>404</v>
      </c>
      <c r="B319" s="147" t="s">
        <v>405</v>
      </c>
      <c r="C319" s="4"/>
      <c r="D319" s="5"/>
      <c r="E319" s="6">
        <v>350</v>
      </c>
      <c r="F319" s="27"/>
      <c r="G319" s="27"/>
      <c r="H319" s="27"/>
    </row>
    <row r="320" spans="1:8" ht="35.25" customHeight="1">
      <c r="A320" s="11" t="s">
        <v>118</v>
      </c>
      <c r="B320" s="147" t="s">
        <v>405</v>
      </c>
      <c r="C320" s="8">
        <v>810</v>
      </c>
      <c r="D320" s="5"/>
      <c r="E320" s="6">
        <v>350</v>
      </c>
      <c r="F320" s="27"/>
      <c r="G320" s="27"/>
      <c r="H320" s="27"/>
    </row>
    <row r="321" spans="1:8" ht="15">
      <c r="A321" s="11" t="s">
        <v>29</v>
      </c>
      <c r="B321" s="147" t="s">
        <v>405</v>
      </c>
      <c r="C321" s="8">
        <v>810</v>
      </c>
      <c r="D321" s="16" t="s">
        <v>30</v>
      </c>
      <c r="E321" s="6">
        <v>350</v>
      </c>
      <c r="F321" s="27"/>
      <c r="G321" s="27"/>
      <c r="H321" s="27"/>
    </row>
    <row r="322" spans="1:8" ht="33" customHeight="1">
      <c r="A322" s="11" t="s">
        <v>407</v>
      </c>
      <c r="B322" s="8" t="s">
        <v>408</v>
      </c>
      <c r="C322" s="8"/>
      <c r="D322" s="16"/>
      <c r="E322" s="6">
        <f>4985-0.1</f>
        <v>4984.9</v>
      </c>
      <c r="F322" s="27"/>
      <c r="G322" s="27"/>
      <c r="H322" s="27"/>
    </row>
    <row r="323" spans="1:8" ht="27">
      <c r="A323" s="37" t="s">
        <v>34</v>
      </c>
      <c r="B323" s="8" t="s">
        <v>408</v>
      </c>
      <c r="C323" s="8">
        <v>810</v>
      </c>
      <c r="D323" s="67"/>
      <c r="E323" s="6">
        <f>4985-0.1</f>
        <v>4984.9</v>
      </c>
      <c r="F323" s="27"/>
      <c r="G323" s="27"/>
      <c r="H323" s="27"/>
    </row>
    <row r="324" spans="1:8" ht="15">
      <c r="A324" s="11" t="s">
        <v>33</v>
      </c>
      <c r="B324" s="8" t="s">
        <v>408</v>
      </c>
      <c r="C324" s="8">
        <v>810</v>
      </c>
      <c r="D324" s="16" t="s">
        <v>35</v>
      </c>
      <c r="E324" s="6">
        <f>4985-0.1</f>
        <v>4984.9</v>
      </c>
      <c r="F324" s="27"/>
      <c r="G324" s="27"/>
      <c r="H324" s="27"/>
    </row>
    <row r="325" spans="1:5" ht="23.25" customHeight="1">
      <c r="A325" s="148" t="s">
        <v>413</v>
      </c>
      <c r="B325" s="3" t="s">
        <v>414</v>
      </c>
      <c r="C325" s="4"/>
      <c r="D325" s="5"/>
      <c r="E325" s="6">
        <v>594.7</v>
      </c>
    </row>
    <row r="326" spans="1:5" ht="18" customHeight="1">
      <c r="A326" s="47" t="s">
        <v>79</v>
      </c>
      <c r="B326" s="3" t="s">
        <v>414</v>
      </c>
      <c r="C326" s="4">
        <v>120</v>
      </c>
      <c r="D326" s="5"/>
      <c r="E326" s="6">
        <v>594.7</v>
      </c>
    </row>
    <row r="327" spans="1:5" ht="15" customHeight="1">
      <c r="A327" s="37" t="s">
        <v>8</v>
      </c>
      <c r="B327" s="3" t="s">
        <v>414</v>
      </c>
      <c r="C327" s="4">
        <v>120</v>
      </c>
      <c r="D327" s="5" t="s">
        <v>73</v>
      </c>
      <c r="E327" s="6">
        <f>543.2+51.5</f>
        <v>594.7</v>
      </c>
    </row>
    <row r="328" spans="1:5" ht="27.75" customHeight="1">
      <c r="A328" s="37" t="s">
        <v>403</v>
      </c>
      <c r="B328" s="4" t="s">
        <v>415</v>
      </c>
      <c r="C328" s="4"/>
      <c r="D328" s="5"/>
      <c r="E328" s="6">
        <v>10.7</v>
      </c>
    </row>
    <row r="329" spans="1:5" ht="15" customHeight="1">
      <c r="A329" s="47" t="s">
        <v>77</v>
      </c>
      <c r="B329" s="4" t="s">
        <v>415</v>
      </c>
      <c r="C329" s="4">
        <v>240</v>
      </c>
      <c r="D329" s="5"/>
      <c r="E329" s="6">
        <v>10.7</v>
      </c>
    </row>
    <row r="330" spans="1:5" ht="18.75" customHeight="1">
      <c r="A330" s="37" t="s">
        <v>120</v>
      </c>
      <c r="B330" s="4" t="s">
        <v>415</v>
      </c>
      <c r="C330" s="4">
        <v>240</v>
      </c>
      <c r="D330" s="5" t="s">
        <v>121</v>
      </c>
      <c r="E330" s="6">
        <v>10.7</v>
      </c>
    </row>
    <row r="331" ht="14.25" customHeight="1">
      <c r="A331" s="7"/>
    </row>
    <row r="332" ht="16.5" customHeight="1">
      <c r="A332" s="7"/>
    </row>
    <row r="333" spans="1:5" ht="15" hidden="1">
      <c r="A333" s="37"/>
      <c r="B333" s="5"/>
      <c r="C333" s="8"/>
      <c r="D333" s="5"/>
      <c r="E333" s="6">
        <v>4985</v>
      </c>
    </row>
    <row r="334" spans="1:5" ht="15" hidden="1">
      <c r="A334" s="47"/>
      <c r="B334" s="5"/>
      <c r="C334" s="8"/>
      <c r="D334" s="5"/>
      <c r="E334" s="6">
        <v>4985</v>
      </c>
    </row>
    <row r="335" spans="1:5" ht="15" hidden="1">
      <c r="A335" s="37"/>
      <c r="B335" s="5"/>
      <c r="C335" s="8"/>
      <c r="D335" s="5"/>
      <c r="E335" s="132">
        <v>4985</v>
      </c>
    </row>
    <row r="336" spans="1:5" ht="15">
      <c r="A336" s="53"/>
      <c r="B336" s="34"/>
      <c r="C336" s="34"/>
      <c r="D336" s="12"/>
      <c r="E336" s="50"/>
    </row>
    <row r="337" spans="1:5" ht="15">
      <c r="A337" s="53"/>
      <c r="B337" s="34"/>
      <c r="C337" s="34"/>
      <c r="D337" s="12"/>
      <c r="E337" s="12"/>
    </row>
    <row r="338" spans="1:5" ht="15">
      <c r="A338" s="53"/>
      <c r="B338" s="34"/>
      <c r="C338" s="34"/>
      <c r="D338" s="12"/>
      <c r="E338" s="12"/>
    </row>
    <row r="339" spans="1:5" ht="15">
      <c r="A339" s="53"/>
      <c r="B339" s="34"/>
      <c r="C339" s="34"/>
      <c r="D339" s="12"/>
      <c r="E339" s="12"/>
    </row>
    <row r="340" spans="1:5" ht="15">
      <c r="A340" s="53"/>
      <c r="B340" s="34"/>
      <c r="C340" s="34"/>
      <c r="D340" s="12"/>
      <c r="E340" s="12"/>
    </row>
    <row r="341" spans="1:5" ht="15">
      <c r="A341" s="53"/>
      <c r="B341" s="34"/>
      <c r="C341" s="34"/>
      <c r="D341" s="12"/>
      <c r="E341" s="12"/>
    </row>
    <row r="342" spans="1:5" ht="15">
      <c r="A342" s="53"/>
      <c r="B342" s="34"/>
      <c r="C342" s="34"/>
      <c r="D342" s="12"/>
      <c r="E342" s="12"/>
    </row>
    <row r="343" spans="1:5" ht="15">
      <c r="A343" s="53"/>
      <c r="B343" s="34"/>
      <c r="C343" s="34"/>
      <c r="D343" s="12"/>
      <c r="E343" s="12"/>
    </row>
    <row r="344" spans="1:5" ht="15">
      <c r="A344" s="53"/>
      <c r="B344" s="34"/>
      <c r="C344" s="34"/>
      <c r="D344" s="12"/>
      <c r="E344" s="12"/>
    </row>
    <row r="345" ht="15">
      <c r="A345" s="53"/>
    </row>
    <row r="346" ht="15">
      <c r="A346" s="53"/>
    </row>
    <row r="347" ht="15">
      <c r="A347" s="53"/>
    </row>
    <row r="348" ht="15">
      <c r="A348" s="53"/>
    </row>
    <row r="349" ht="15">
      <c r="A349" s="53"/>
    </row>
    <row r="350" ht="15">
      <c r="A350" s="53"/>
    </row>
    <row r="351" ht="15">
      <c r="A351" s="53"/>
    </row>
    <row r="352" ht="15">
      <c r="A352" s="53"/>
    </row>
    <row r="353" ht="15">
      <c r="A353" s="53"/>
    </row>
    <row r="354" ht="15">
      <c r="A354" s="53"/>
    </row>
    <row r="355" ht="15">
      <c r="A355" s="53"/>
    </row>
    <row r="356" ht="15">
      <c r="A356" s="53"/>
    </row>
    <row r="357" ht="15">
      <c r="A357" s="53"/>
    </row>
    <row r="358" ht="15">
      <c r="A358" s="53"/>
    </row>
    <row r="359" ht="15">
      <c r="A359" s="53"/>
    </row>
    <row r="360" ht="15">
      <c r="A360" s="53"/>
    </row>
    <row r="361" ht="15">
      <c r="A361" s="53"/>
    </row>
    <row r="362" ht="15">
      <c r="A362" s="53"/>
    </row>
    <row r="363" ht="15">
      <c r="A363" s="53"/>
    </row>
    <row r="364" ht="15">
      <c r="A364" s="53"/>
    </row>
    <row r="365" ht="15">
      <c r="A365" s="53"/>
    </row>
    <row r="366" ht="15">
      <c r="A366" s="53"/>
    </row>
    <row r="367" ht="15">
      <c r="A367" s="53"/>
    </row>
    <row r="368" ht="15">
      <c r="A368" s="53"/>
    </row>
    <row r="369" ht="15">
      <c r="A369" s="53"/>
    </row>
    <row r="370" ht="15">
      <c r="A370" s="53"/>
    </row>
    <row r="371" ht="15">
      <c r="A371" s="53"/>
    </row>
    <row r="372" ht="15">
      <c r="A372" s="53"/>
    </row>
    <row r="373" ht="15">
      <c r="A373" s="53"/>
    </row>
    <row r="374" ht="15">
      <c r="A374" s="53"/>
    </row>
    <row r="375" ht="15">
      <c r="A375" s="53"/>
    </row>
    <row r="376" ht="15">
      <c r="A376" s="53"/>
    </row>
    <row r="377" ht="15">
      <c r="A377" s="53"/>
    </row>
    <row r="378" ht="15">
      <c r="A378" s="53"/>
    </row>
    <row r="379" ht="15">
      <c r="A379" s="53"/>
    </row>
    <row r="380" ht="15">
      <c r="A380" s="53"/>
    </row>
    <row r="381" ht="15">
      <c r="A381" s="53"/>
    </row>
    <row r="382" ht="15">
      <c r="A382" s="53"/>
    </row>
    <row r="383" ht="15">
      <c r="A383" s="53"/>
    </row>
    <row r="384" ht="15">
      <c r="A384" s="53"/>
    </row>
    <row r="385" ht="15">
      <c r="A385" s="53"/>
    </row>
    <row r="386" ht="15">
      <c r="A386" s="53"/>
    </row>
    <row r="387" ht="15">
      <c r="A387" s="53"/>
    </row>
    <row r="388" ht="15">
      <c r="A388" s="53"/>
    </row>
    <row r="389" ht="15">
      <c r="A389" s="53"/>
    </row>
    <row r="390" ht="15">
      <c r="A390" s="53"/>
    </row>
    <row r="391" ht="15">
      <c r="A391" s="53"/>
    </row>
    <row r="392" ht="15">
      <c r="A392" s="53"/>
    </row>
    <row r="393" ht="15">
      <c r="A393" s="53"/>
    </row>
    <row r="394" ht="15">
      <c r="A394" s="53"/>
    </row>
    <row r="395" ht="15">
      <c r="A395" s="53"/>
    </row>
    <row r="396" ht="15">
      <c r="A396" s="53"/>
    </row>
    <row r="397" ht="15">
      <c r="A397" s="53"/>
    </row>
    <row r="398" ht="15">
      <c r="A398" s="53"/>
    </row>
    <row r="399" ht="15">
      <c r="A399" s="53"/>
    </row>
    <row r="400" ht="15">
      <c r="A400" s="53"/>
    </row>
    <row r="401" ht="15">
      <c r="A401" s="53"/>
    </row>
    <row r="402" ht="15">
      <c r="A402" s="53"/>
    </row>
    <row r="403" ht="15">
      <c r="A403" s="53"/>
    </row>
    <row r="404" ht="15">
      <c r="A404" s="53"/>
    </row>
    <row r="405" ht="15">
      <c r="A405" s="53"/>
    </row>
    <row r="406" ht="15">
      <c r="A406" s="53"/>
    </row>
    <row r="407" ht="15">
      <c r="A407" s="53"/>
    </row>
    <row r="408" ht="15">
      <c r="A408" s="53"/>
    </row>
    <row r="409" ht="15">
      <c r="A409" s="53"/>
    </row>
    <row r="410" ht="15">
      <c r="A410" s="53"/>
    </row>
    <row r="411" ht="15">
      <c r="A411" s="53"/>
    </row>
    <row r="412" ht="15">
      <c r="A412" s="53"/>
    </row>
    <row r="413" ht="15">
      <c r="A413" s="53"/>
    </row>
    <row r="414" ht="15">
      <c r="A414" s="53"/>
    </row>
    <row r="415" ht="15">
      <c r="A415" s="53"/>
    </row>
    <row r="416" ht="15">
      <c r="A416" s="53"/>
    </row>
    <row r="417" ht="15">
      <c r="A417" s="53"/>
    </row>
    <row r="418" ht="15">
      <c r="A418" s="53"/>
    </row>
    <row r="419" ht="15">
      <c r="A419" s="53"/>
    </row>
    <row r="420" ht="15">
      <c r="A420" s="53"/>
    </row>
    <row r="421" ht="15">
      <c r="A421" s="53"/>
    </row>
    <row r="422" ht="15">
      <c r="A422" s="53"/>
    </row>
    <row r="423" ht="15">
      <c r="A423" s="53"/>
    </row>
    <row r="424" ht="15">
      <c r="A424" s="53"/>
    </row>
    <row r="425" ht="15">
      <c r="A425" s="53"/>
    </row>
    <row r="426" ht="15">
      <c r="A426" s="53"/>
    </row>
    <row r="427" ht="15">
      <c r="A427" s="53"/>
    </row>
    <row r="428" ht="15">
      <c r="A428" s="53"/>
    </row>
    <row r="429" ht="15">
      <c r="A429" s="53"/>
    </row>
    <row r="430" ht="15">
      <c r="A430" s="53"/>
    </row>
    <row r="431" ht="15">
      <c r="A431" s="53"/>
    </row>
  </sheetData>
  <sheetProtection/>
  <mergeCells count="34">
    <mergeCell ref="F76:G76"/>
    <mergeCell ref="B1:E1"/>
    <mergeCell ref="A2:E2"/>
    <mergeCell ref="A3:A4"/>
    <mergeCell ref="B3:B4"/>
    <mergeCell ref="C3:C4"/>
    <mergeCell ref="D3:D4"/>
    <mergeCell ref="E3:E4"/>
    <mergeCell ref="F82:H82"/>
    <mergeCell ref="F84:K85"/>
    <mergeCell ref="F88:J88"/>
    <mergeCell ref="F89:I89"/>
    <mergeCell ref="F90:H90"/>
    <mergeCell ref="G8:J8"/>
    <mergeCell ref="G19:J19"/>
    <mergeCell ref="F68:G68"/>
    <mergeCell ref="F69:G69"/>
    <mergeCell ref="F72:I72"/>
    <mergeCell ref="F300:I300"/>
    <mergeCell ref="F307:G307"/>
    <mergeCell ref="F181:F186"/>
    <mergeCell ref="F198:G198"/>
    <mergeCell ref="F211:G211"/>
    <mergeCell ref="F92:I92"/>
    <mergeCell ref="F93:H93"/>
    <mergeCell ref="F137:H137"/>
    <mergeCell ref="F147:G147"/>
    <mergeCell ref="F158:G158"/>
    <mergeCell ref="L139:M139"/>
    <mergeCell ref="L125:N127"/>
    <mergeCell ref="L92:N92"/>
    <mergeCell ref="L123:O123"/>
    <mergeCell ref="F294:J294"/>
    <mergeCell ref="F299:H299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8"/>
  <sheetViews>
    <sheetView tabSelected="1" zoomScale="110" zoomScaleNormal="110" zoomScalePageLayoutView="0" workbookViewId="0" topLeftCell="A145">
      <selection activeCell="G146" sqref="G146"/>
    </sheetView>
  </sheetViews>
  <sheetFormatPr defaultColWidth="9.00390625" defaultRowHeight="12.75"/>
  <cols>
    <col min="1" max="1" width="79.375" style="78" customWidth="1"/>
    <col min="2" max="2" width="6.375" style="78" customWidth="1"/>
    <col min="3" max="3" width="6.125" style="78" customWidth="1"/>
    <col min="4" max="4" width="4.625" style="78" customWidth="1"/>
    <col min="5" max="5" width="14.125" style="78" customWidth="1"/>
    <col min="6" max="6" width="6.375" style="78" customWidth="1"/>
    <col min="7" max="7" width="13.25390625" style="78" customWidth="1"/>
    <col min="8" max="8" width="11.375" style="77" bestFit="1" customWidth="1"/>
    <col min="9" max="9" width="7.625" style="77" customWidth="1"/>
    <col min="10" max="10" width="14.375" style="77" customWidth="1"/>
    <col min="11" max="22" width="8.875" style="77" customWidth="1"/>
    <col min="23" max="16384" width="8.875" style="78" customWidth="1"/>
  </cols>
  <sheetData>
    <row r="1" spans="1:7" ht="54.75" customHeight="1">
      <c r="A1" s="76"/>
      <c r="B1" s="76"/>
      <c r="C1" s="199" t="s">
        <v>412</v>
      </c>
      <c r="D1" s="199"/>
      <c r="E1" s="199"/>
      <c r="F1" s="199"/>
      <c r="G1" s="199"/>
    </row>
    <row r="2" spans="1:7" ht="33" customHeight="1">
      <c r="A2" s="200" t="s">
        <v>220</v>
      </c>
      <c r="B2" s="200"/>
      <c r="C2" s="200"/>
      <c r="D2" s="200"/>
      <c r="E2" s="200"/>
      <c r="F2" s="200"/>
      <c r="G2" s="200"/>
    </row>
    <row r="3" spans="1:7" ht="26.25" customHeight="1">
      <c r="A3" s="201" t="s">
        <v>15</v>
      </c>
      <c r="B3" s="201" t="s">
        <v>91</v>
      </c>
      <c r="C3" s="201" t="s">
        <v>92</v>
      </c>
      <c r="D3" s="201" t="s">
        <v>93</v>
      </c>
      <c r="E3" s="203" t="s">
        <v>13</v>
      </c>
      <c r="F3" s="201" t="s">
        <v>14</v>
      </c>
      <c r="G3" s="205" t="s">
        <v>141</v>
      </c>
    </row>
    <row r="4" spans="1:7" ht="9" customHeight="1">
      <c r="A4" s="202"/>
      <c r="B4" s="202"/>
      <c r="C4" s="202"/>
      <c r="D4" s="202"/>
      <c r="E4" s="204"/>
      <c r="F4" s="202"/>
      <c r="G4" s="206"/>
    </row>
    <row r="5" spans="1:9" ht="16.5" customHeight="1">
      <c r="A5" s="79" t="s">
        <v>94</v>
      </c>
      <c r="B5" s="80" t="s">
        <v>101</v>
      </c>
      <c r="C5" s="80"/>
      <c r="D5" s="80"/>
      <c r="E5" s="81"/>
      <c r="F5" s="80"/>
      <c r="G5" s="82">
        <f>G6+G99+G106+G133+G159+G251+G260+G275+G299</f>
        <v>333918.92</v>
      </c>
      <c r="H5" s="145">
        <v>313918.93833</v>
      </c>
      <c r="I5" s="145">
        <f>G5-H5</f>
        <v>19999.98167000001</v>
      </c>
    </row>
    <row r="6" spans="1:10" ht="12.75">
      <c r="A6" s="83" t="s">
        <v>95</v>
      </c>
      <c r="B6" s="80" t="s">
        <v>101</v>
      </c>
      <c r="C6" s="84" t="s">
        <v>210</v>
      </c>
      <c r="D6" s="84" t="s">
        <v>340</v>
      </c>
      <c r="E6" s="84"/>
      <c r="F6" s="84"/>
      <c r="G6" s="82">
        <f>G7+G13+G27+G49+G55+G40</f>
        <v>92767.4</v>
      </c>
      <c r="J6" s="77">
        <f>J6:J26</f>
        <v>0</v>
      </c>
    </row>
    <row r="7" spans="1:22" s="88" customFormat="1" ht="26.25" customHeight="1">
      <c r="A7" s="83" t="s">
        <v>28</v>
      </c>
      <c r="B7" s="80" t="s">
        <v>101</v>
      </c>
      <c r="C7" s="84" t="s">
        <v>210</v>
      </c>
      <c r="D7" s="84" t="s">
        <v>211</v>
      </c>
      <c r="E7" s="84"/>
      <c r="F7" s="84"/>
      <c r="G7" s="82">
        <v>2998.8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88" customFormat="1" ht="32.25" customHeight="1">
      <c r="A8" s="83" t="s">
        <v>158</v>
      </c>
      <c r="B8" s="80" t="s">
        <v>101</v>
      </c>
      <c r="C8" s="84" t="s">
        <v>210</v>
      </c>
      <c r="D8" s="84" t="s">
        <v>211</v>
      </c>
      <c r="E8" s="85" t="s">
        <v>155</v>
      </c>
      <c r="F8" s="84"/>
      <c r="G8" s="82">
        <v>2998.8</v>
      </c>
      <c r="H8" s="86"/>
      <c r="I8" s="87">
        <v>110</v>
      </c>
      <c r="J8" s="86">
        <f>12633+G118</f>
        <v>23726.5</v>
      </c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s="88" customFormat="1" ht="16.5" customHeight="1">
      <c r="A9" s="37" t="s">
        <v>285</v>
      </c>
      <c r="B9" s="80" t="s">
        <v>101</v>
      </c>
      <c r="C9" s="84" t="s">
        <v>210</v>
      </c>
      <c r="D9" s="84" t="s">
        <v>211</v>
      </c>
      <c r="E9" s="85" t="s">
        <v>297</v>
      </c>
      <c r="F9" s="84"/>
      <c r="G9" s="82">
        <v>2998.8</v>
      </c>
      <c r="H9" s="87"/>
      <c r="I9" s="87">
        <v>120</v>
      </c>
      <c r="J9" s="86">
        <f>G12+G18+G22+G32+G34+G105</f>
        <v>51768.59999999999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s="88" customFormat="1" ht="27" customHeight="1">
      <c r="A10" s="83" t="s">
        <v>298</v>
      </c>
      <c r="B10" s="80" t="s">
        <v>101</v>
      </c>
      <c r="C10" s="84" t="s">
        <v>210</v>
      </c>
      <c r="D10" s="84" t="s">
        <v>211</v>
      </c>
      <c r="E10" s="85" t="s">
        <v>299</v>
      </c>
      <c r="F10" s="84"/>
      <c r="G10" s="82">
        <v>2998.8</v>
      </c>
      <c r="H10" s="87"/>
      <c r="I10" s="87">
        <v>240</v>
      </c>
      <c r="J10" s="86">
        <f>G20+G36+G60+G70+G75+G77+G79+G83+G88+G95+G98+G112+G119+G126+G132+G146+G148+G158+G165+G185+G197+G215+G217+G220+G222+G224+G226+G228+G230+G232+G234+G242+G244+G305</f>
        <v>174367.62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s="88" customFormat="1" ht="15" customHeight="1">
      <c r="A11" s="83" t="s">
        <v>47</v>
      </c>
      <c r="B11" s="80" t="s">
        <v>101</v>
      </c>
      <c r="C11" s="84" t="s">
        <v>210</v>
      </c>
      <c r="D11" s="84" t="s">
        <v>211</v>
      </c>
      <c r="E11" s="85" t="s">
        <v>300</v>
      </c>
      <c r="F11" s="84"/>
      <c r="G11" s="82">
        <v>2998.8</v>
      </c>
      <c r="H11" s="87"/>
      <c r="I11" s="87">
        <v>310</v>
      </c>
      <c r="J11" s="86">
        <f>G281</f>
        <v>4152.6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s="88" customFormat="1" ht="18" customHeight="1">
      <c r="A12" s="89" t="s">
        <v>79</v>
      </c>
      <c r="B12" s="80" t="s">
        <v>101</v>
      </c>
      <c r="C12" s="84" t="s">
        <v>210</v>
      </c>
      <c r="D12" s="84" t="s">
        <v>211</v>
      </c>
      <c r="E12" s="85" t="s">
        <v>300</v>
      </c>
      <c r="F12" s="85">
        <v>120</v>
      </c>
      <c r="G12" s="82">
        <v>2998.8</v>
      </c>
      <c r="H12" s="87"/>
      <c r="I12" s="87">
        <v>320</v>
      </c>
      <c r="J12" s="86">
        <f>G287+G290+G293+G296</f>
        <v>3200</v>
      </c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s="88" customFormat="1" ht="30.75" customHeight="1">
      <c r="A13" s="83" t="s">
        <v>11</v>
      </c>
      <c r="B13" s="80" t="s">
        <v>101</v>
      </c>
      <c r="C13" s="84" t="s">
        <v>210</v>
      </c>
      <c r="D13" s="84" t="s">
        <v>212</v>
      </c>
      <c r="E13" s="84"/>
      <c r="F13" s="84"/>
      <c r="G13" s="82">
        <f>G18+G20+G24+G22</f>
        <v>5040.2</v>
      </c>
      <c r="H13" s="87"/>
      <c r="I13" s="87">
        <v>350</v>
      </c>
      <c r="J13" s="87">
        <v>140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s="88" customFormat="1" ht="30.75" customHeight="1">
      <c r="A14" s="83" t="s">
        <v>158</v>
      </c>
      <c r="B14" s="80" t="s">
        <v>101</v>
      </c>
      <c r="C14" s="84" t="s">
        <v>210</v>
      </c>
      <c r="D14" s="84" t="s">
        <v>212</v>
      </c>
      <c r="E14" s="85" t="s">
        <v>155</v>
      </c>
      <c r="F14" s="84"/>
      <c r="G14" s="82">
        <f>G18+G20+G22+G24</f>
        <v>5040.2</v>
      </c>
      <c r="H14" s="87"/>
      <c r="I14" s="87">
        <v>410</v>
      </c>
      <c r="J14" s="86">
        <f>G166+G203</f>
        <v>25062</v>
      </c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s="88" customFormat="1" ht="20.25" customHeight="1">
      <c r="A15" s="37" t="s">
        <v>285</v>
      </c>
      <c r="B15" s="80" t="s">
        <v>101</v>
      </c>
      <c r="C15" s="84" t="s">
        <v>210</v>
      </c>
      <c r="D15" s="84" t="s">
        <v>212</v>
      </c>
      <c r="E15" s="85" t="s">
        <v>297</v>
      </c>
      <c r="F15" s="84"/>
      <c r="G15" s="82">
        <v>5040.2</v>
      </c>
      <c r="H15" s="87"/>
      <c r="I15" s="87"/>
      <c r="J15" s="86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s="88" customFormat="1" ht="29.25" customHeight="1">
      <c r="A16" s="83" t="s">
        <v>298</v>
      </c>
      <c r="B16" s="80" t="s">
        <v>101</v>
      </c>
      <c r="C16" s="84" t="s">
        <v>210</v>
      </c>
      <c r="D16" s="84" t="s">
        <v>212</v>
      </c>
      <c r="E16" s="85" t="s">
        <v>299</v>
      </c>
      <c r="F16" s="84"/>
      <c r="G16" s="82">
        <f>G18+G20+G24+G22</f>
        <v>5040.2</v>
      </c>
      <c r="H16" s="87"/>
      <c r="I16" s="87">
        <v>540</v>
      </c>
      <c r="J16" s="86">
        <f>G24+G39</f>
        <v>930.1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s="88" customFormat="1" ht="20.25" customHeight="1">
      <c r="A17" s="83" t="s">
        <v>328</v>
      </c>
      <c r="B17" s="80" t="s">
        <v>101</v>
      </c>
      <c r="C17" s="84" t="s">
        <v>210</v>
      </c>
      <c r="D17" s="84" t="s">
        <v>212</v>
      </c>
      <c r="E17" s="85" t="s">
        <v>301</v>
      </c>
      <c r="F17" s="84"/>
      <c r="G17" s="82">
        <v>1902.2</v>
      </c>
      <c r="H17" s="87"/>
      <c r="I17" s="87">
        <v>620</v>
      </c>
      <c r="J17" s="86">
        <f>G259+G266+G268+G271</f>
        <v>28153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s="88" customFormat="1" ht="17.25" customHeight="1">
      <c r="A18" s="89" t="s">
        <v>79</v>
      </c>
      <c r="B18" s="80" t="s">
        <v>101</v>
      </c>
      <c r="C18" s="84" t="s">
        <v>210</v>
      </c>
      <c r="D18" s="84" t="s">
        <v>212</v>
      </c>
      <c r="E18" s="85" t="s">
        <v>301</v>
      </c>
      <c r="F18" s="85">
        <v>120</v>
      </c>
      <c r="G18" s="82">
        <v>1902.2</v>
      </c>
      <c r="H18" s="87"/>
      <c r="I18" s="87">
        <v>810</v>
      </c>
      <c r="J18" s="86">
        <f>G140+G177+G173+G191+G209</f>
        <v>16534.9</v>
      </c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s="88" customFormat="1" ht="32.25" customHeight="1">
      <c r="A19" s="83" t="s">
        <v>160</v>
      </c>
      <c r="B19" s="80" t="s">
        <v>101</v>
      </c>
      <c r="C19" s="84" t="s">
        <v>210</v>
      </c>
      <c r="D19" s="84" t="s">
        <v>212</v>
      </c>
      <c r="E19" s="85" t="s">
        <v>302</v>
      </c>
      <c r="F19" s="84"/>
      <c r="G19" s="82">
        <v>1401.5</v>
      </c>
      <c r="H19" s="86"/>
      <c r="I19" s="87">
        <v>830</v>
      </c>
      <c r="J19" s="87">
        <v>40</v>
      </c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s="88" customFormat="1" ht="16.5" customHeight="1">
      <c r="A20" s="90" t="s">
        <v>77</v>
      </c>
      <c r="B20" s="80" t="s">
        <v>101</v>
      </c>
      <c r="C20" s="84" t="s">
        <v>210</v>
      </c>
      <c r="D20" s="84" t="s">
        <v>212</v>
      </c>
      <c r="E20" s="85" t="s">
        <v>302</v>
      </c>
      <c r="F20" s="85">
        <v>240</v>
      </c>
      <c r="G20" s="82">
        <v>1401.5</v>
      </c>
      <c r="H20" s="87"/>
      <c r="I20" s="87">
        <v>850</v>
      </c>
      <c r="J20" s="86">
        <f>G37+G72+G96+G120</f>
        <v>40.5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s="88" customFormat="1" ht="16.5" customHeight="1">
      <c r="A21" s="83" t="s">
        <v>161</v>
      </c>
      <c r="B21" s="80" t="s">
        <v>101</v>
      </c>
      <c r="C21" s="84" t="s">
        <v>210</v>
      </c>
      <c r="D21" s="84" t="s">
        <v>212</v>
      </c>
      <c r="E21" s="85" t="s">
        <v>303</v>
      </c>
      <c r="F21" s="85"/>
      <c r="G21" s="91">
        <v>1680</v>
      </c>
      <c r="H21" s="87"/>
      <c r="I21" s="87">
        <v>870</v>
      </c>
      <c r="J21" s="87">
        <v>1000</v>
      </c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s="88" customFormat="1" ht="16.5" customHeight="1">
      <c r="A22" s="89" t="s">
        <v>79</v>
      </c>
      <c r="B22" s="80" t="s">
        <v>101</v>
      </c>
      <c r="C22" s="84" t="s">
        <v>210</v>
      </c>
      <c r="D22" s="84" t="s">
        <v>212</v>
      </c>
      <c r="E22" s="85" t="s">
        <v>303</v>
      </c>
      <c r="F22" s="85">
        <v>120</v>
      </c>
      <c r="G22" s="91">
        <v>1680</v>
      </c>
      <c r="H22" s="87"/>
      <c r="I22" s="87"/>
      <c r="J22" s="86">
        <f>SUM(J8:J21)</f>
        <v>329115.81999999995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s="88" customFormat="1" ht="29.25" customHeight="1">
      <c r="A23" s="92" t="s">
        <v>201</v>
      </c>
      <c r="B23" s="80" t="s">
        <v>101</v>
      </c>
      <c r="C23" s="84" t="s">
        <v>210</v>
      </c>
      <c r="D23" s="84" t="s">
        <v>212</v>
      </c>
      <c r="E23" s="85" t="s">
        <v>304</v>
      </c>
      <c r="F23" s="85"/>
      <c r="G23" s="91">
        <v>56.5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s="88" customFormat="1" ht="12.75">
      <c r="A24" s="93" t="s">
        <v>27</v>
      </c>
      <c r="B24" s="80" t="s">
        <v>101</v>
      </c>
      <c r="C24" s="84" t="s">
        <v>210</v>
      </c>
      <c r="D24" s="84" t="s">
        <v>212</v>
      </c>
      <c r="E24" s="85" t="s">
        <v>304</v>
      </c>
      <c r="F24" s="85">
        <v>540</v>
      </c>
      <c r="G24" s="91">
        <v>56.5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7:22" s="88" customFormat="1" ht="15" customHeight="1" hidden="1">
      <c r="G25" s="123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7:22" s="88" customFormat="1" ht="15.75" customHeight="1" hidden="1">
      <c r="G26" s="123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s="88" customFormat="1" ht="33" customHeight="1">
      <c r="A27" s="83" t="s">
        <v>32</v>
      </c>
      <c r="B27" s="80" t="s">
        <v>101</v>
      </c>
      <c r="C27" s="84" t="s">
        <v>210</v>
      </c>
      <c r="D27" s="84" t="s">
        <v>213</v>
      </c>
      <c r="E27" s="84"/>
      <c r="F27" s="84"/>
      <c r="G27" s="82">
        <f>G28</f>
        <v>50616.2</v>
      </c>
      <c r="H27" s="86">
        <f>G27-G39</f>
        <v>49742.6</v>
      </c>
      <c r="I27" s="87"/>
      <c r="J27" s="86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s="88" customFormat="1" ht="30" customHeight="1">
      <c r="A28" s="83" t="s">
        <v>158</v>
      </c>
      <c r="B28" s="80" t="s">
        <v>101</v>
      </c>
      <c r="C28" s="84" t="s">
        <v>210</v>
      </c>
      <c r="D28" s="84" t="s">
        <v>213</v>
      </c>
      <c r="E28" s="85" t="s">
        <v>155</v>
      </c>
      <c r="F28" s="84"/>
      <c r="G28" s="82">
        <f>G32+G34+G36+G37+G39+G48</f>
        <v>50616.2</v>
      </c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  <row r="29" spans="1:22" s="88" customFormat="1" ht="15" customHeight="1">
      <c r="A29" s="37" t="s">
        <v>285</v>
      </c>
      <c r="B29" s="80" t="s">
        <v>101</v>
      </c>
      <c r="C29" s="84" t="s">
        <v>210</v>
      </c>
      <c r="D29" s="84" t="s">
        <v>213</v>
      </c>
      <c r="E29" s="85" t="s">
        <v>297</v>
      </c>
      <c r="F29" s="84"/>
      <c r="G29" s="82">
        <v>50016.2</v>
      </c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</row>
    <row r="30" spans="1:22" s="88" customFormat="1" ht="27" customHeight="1">
      <c r="A30" s="83" t="s">
        <v>308</v>
      </c>
      <c r="B30" s="80" t="s">
        <v>101</v>
      </c>
      <c r="C30" s="84" t="s">
        <v>210</v>
      </c>
      <c r="D30" s="84" t="s">
        <v>213</v>
      </c>
      <c r="E30" s="85" t="s">
        <v>307</v>
      </c>
      <c r="F30" s="84"/>
      <c r="G30" s="82">
        <f>G32+G34+G36+G37+G39+G48</f>
        <v>50616.2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</row>
    <row r="31" spans="1:22" s="88" customFormat="1" ht="17.25" customHeight="1">
      <c r="A31" s="94" t="s">
        <v>184</v>
      </c>
      <c r="B31" s="80" t="s">
        <v>101</v>
      </c>
      <c r="C31" s="84" t="s">
        <v>210</v>
      </c>
      <c r="D31" s="84" t="s">
        <v>213</v>
      </c>
      <c r="E31" s="85" t="s">
        <v>309</v>
      </c>
      <c r="F31" s="84"/>
      <c r="G31" s="82">
        <v>2957.3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</row>
    <row r="32" spans="1:22" s="88" customFormat="1" ht="18" customHeight="1">
      <c r="A32" s="89" t="s">
        <v>79</v>
      </c>
      <c r="B32" s="80" t="s">
        <v>101</v>
      </c>
      <c r="C32" s="84" t="s">
        <v>210</v>
      </c>
      <c r="D32" s="84" t="s">
        <v>213</v>
      </c>
      <c r="E32" s="85" t="s">
        <v>309</v>
      </c>
      <c r="F32" s="84">
        <v>120</v>
      </c>
      <c r="G32" s="82">
        <v>2957.3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</row>
    <row r="33" spans="1:22" s="88" customFormat="1" ht="17.25" customHeight="1">
      <c r="A33" s="93" t="s">
        <v>165</v>
      </c>
      <c r="B33" s="80" t="s">
        <v>101</v>
      </c>
      <c r="C33" s="84" t="s">
        <v>210</v>
      </c>
      <c r="D33" s="84" t="s">
        <v>213</v>
      </c>
      <c r="E33" s="85" t="s">
        <v>310</v>
      </c>
      <c r="F33" s="84"/>
      <c r="G33" s="82">
        <v>41635.6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</row>
    <row r="34" spans="1:22" s="88" customFormat="1" ht="18.75" customHeight="1">
      <c r="A34" s="90" t="s">
        <v>79</v>
      </c>
      <c r="B34" s="80" t="s">
        <v>101</v>
      </c>
      <c r="C34" s="84" t="s">
        <v>210</v>
      </c>
      <c r="D34" s="84" t="s">
        <v>213</v>
      </c>
      <c r="E34" s="85" t="s">
        <v>310</v>
      </c>
      <c r="F34" s="85">
        <v>120</v>
      </c>
      <c r="G34" s="82">
        <v>41635.6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</row>
    <row r="35" spans="1:22" s="88" customFormat="1" ht="30" customHeight="1">
      <c r="A35" s="83" t="s">
        <v>160</v>
      </c>
      <c r="B35" s="80" t="s">
        <v>101</v>
      </c>
      <c r="C35" s="84" t="s">
        <v>210</v>
      </c>
      <c r="D35" s="84" t="s">
        <v>213</v>
      </c>
      <c r="E35" s="85" t="s">
        <v>311</v>
      </c>
      <c r="F35" s="84"/>
      <c r="G35" s="6">
        <f>G36+G37</f>
        <v>5149.7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1:22" s="88" customFormat="1" ht="15" customHeight="1">
      <c r="A36" s="90" t="s">
        <v>77</v>
      </c>
      <c r="B36" s="80" t="s">
        <v>101</v>
      </c>
      <c r="C36" s="84" t="s">
        <v>210</v>
      </c>
      <c r="D36" s="84" t="s">
        <v>213</v>
      </c>
      <c r="E36" s="85" t="s">
        <v>311</v>
      </c>
      <c r="F36" s="85">
        <v>240</v>
      </c>
      <c r="G36" s="6">
        <f>4539.7+600</f>
        <v>5139.7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1:22" s="88" customFormat="1" ht="15" customHeight="1">
      <c r="A37" s="95" t="s">
        <v>80</v>
      </c>
      <c r="B37" s="80" t="s">
        <v>101</v>
      </c>
      <c r="C37" s="84" t="s">
        <v>210</v>
      </c>
      <c r="D37" s="84" t="s">
        <v>213</v>
      </c>
      <c r="E37" s="85" t="s">
        <v>311</v>
      </c>
      <c r="F37" s="84">
        <v>850</v>
      </c>
      <c r="G37" s="82">
        <v>10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  <row r="38" spans="1:22" s="88" customFormat="1" ht="25.5" customHeight="1">
      <c r="A38" s="90" t="s">
        <v>202</v>
      </c>
      <c r="B38" s="80" t="s">
        <v>101</v>
      </c>
      <c r="C38" s="84" t="s">
        <v>210</v>
      </c>
      <c r="D38" s="84" t="s">
        <v>213</v>
      </c>
      <c r="E38" s="85" t="s">
        <v>312</v>
      </c>
      <c r="F38" s="84"/>
      <c r="G38" s="82">
        <v>873.6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</row>
    <row r="39" spans="1:22" s="88" customFormat="1" ht="12.75">
      <c r="A39" s="93" t="s">
        <v>27</v>
      </c>
      <c r="B39" s="80" t="s">
        <v>101</v>
      </c>
      <c r="C39" s="84" t="s">
        <v>210</v>
      </c>
      <c r="D39" s="84" t="s">
        <v>213</v>
      </c>
      <c r="E39" s="85" t="s">
        <v>312</v>
      </c>
      <c r="F39" s="84">
        <v>540</v>
      </c>
      <c r="G39" s="82">
        <v>873.6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</row>
    <row r="40" spans="1:22" s="88" customFormat="1" ht="26.25">
      <c r="A40" s="164" t="s">
        <v>431</v>
      </c>
      <c r="B40" s="165" t="s">
        <v>101</v>
      </c>
      <c r="C40" s="165" t="s">
        <v>139</v>
      </c>
      <c r="D40" s="165" t="s">
        <v>432</v>
      </c>
      <c r="E40" s="166"/>
      <c r="F40" s="167"/>
      <c r="G40" s="154">
        <f>G44</f>
        <v>3216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</row>
    <row r="41" spans="1:22" s="88" customFormat="1" ht="26.25">
      <c r="A41" s="169" t="s">
        <v>158</v>
      </c>
      <c r="B41" s="165" t="s">
        <v>101</v>
      </c>
      <c r="C41" s="165" t="s">
        <v>139</v>
      </c>
      <c r="D41" s="165" t="s">
        <v>432</v>
      </c>
      <c r="E41" s="166" t="s">
        <v>155</v>
      </c>
      <c r="F41" s="167"/>
      <c r="G41" s="154">
        <v>3216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2" spans="1:22" s="88" customFormat="1" ht="12.75">
      <c r="A42" s="169" t="s">
        <v>285</v>
      </c>
      <c r="B42" s="165" t="s">
        <v>101</v>
      </c>
      <c r="C42" s="165" t="s">
        <v>139</v>
      </c>
      <c r="D42" s="165" t="s">
        <v>432</v>
      </c>
      <c r="E42" s="166" t="s">
        <v>297</v>
      </c>
      <c r="F42" s="167"/>
      <c r="G42" s="154">
        <f>G41</f>
        <v>3216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</row>
    <row r="43" spans="1:22" s="88" customFormat="1" ht="26.25">
      <c r="A43" s="169" t="s">
        <v>298</v>
      </c>
      <c r="B43" s="165" t="s">
        <v>101</v>
      </c>
      <c r="C43" s="165" t="s">
        <v>139</v>
      </c>
      <c r="D43" s="165" t="s">
        <v>432</v>
      </c>
      <c r="E43" s="166" t="s">
        <v>299</v>
      </c>
      <c r="F43" s="167"/>
      <c r="G43" s="154">
        <v>3216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</row>
    <row r="44" spans="1:22" s="88" customFormat="1" ht="26.25">
      <c r="A44" s="164" t="s">
        <v>433</v>
      </c>
      <c r="B44" s="165" t="s">
        <v>101</v>
      </c>
      <c r="C44" s="165" t="s">
        <v>139</v>
      </c>
      <c r="D44" s="165" t="s">
        <v>432</v>
      </c>
      <c r="E44" s="166" t="s">
        <v>429</v>
      </c>
      <c r="F44" s="167"/>
      <c r="G44" s="154">
        <f>G45+G46</f>
        <v>3216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</row>
    <row r="45" spans="1:22" s="88" customFormat="1" ht="12.75">
      <c r="A45" s="168" t="s">
        <v>79</v>
      </c>
      <c r="B45" s="165" t="s">
        <v>101</v>
      </c>
      <c r="C45" s="165" t="s">
        <v>139</v>
      </c>
      <c r="D45" s="165" t="s">
        <v>432</v>
      </c>
      <c r="E45" s="166" t="s">
        <v>429</v>
      </c>
      <c r="F45" s="167">
        <v>120</v>
      </c>
      <c r="G45" s="154">
        <v>3016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1:22" s="88" customFormat="1" ht="12.75">
      <c r="A46" s="168" t="s">
        <v>77</v>
      </c>
      <c r="B46" s="165" t="s">
        <v>101</v>
      </c>
      <c r="C46" s="165" t="s">
        <v>139</v>
      </c>
      <c r="D46" s="165" t="s">
        <v>432</v>
      </c>
      <c r="E46" s="166" t="s">
        <v>429</v>
      </c>
      <c r="F46" s="167">
        <v>240</v>
      </c>
      <c r="G46" s="154">
        <v>200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</row>
    <row r="47" spans="1:22" s="88" customFormat="1" ht="15" customHeight="1" hidden="1">
      <c r="A47" s="83" t="s">
        <v>209</v>
      </c>
      <c r="B47" s="80" t="s">
        <v>101</v>
      </c>
      <c r="C47" s="84" t="s">
        <v>210</v>
      </c>
      <c r="D47" s="84" t="s">
        <v>213</v>
      </c>
      <c r="E47" s="85" t="s">
        <v>313</v>
      </c>
      <c r="F47" s="84"/>
      <c r="G47" s="82">
        <v>0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</row>
    <row r="48" spans="1:22" s="88" customFormat="1" ht="12.75" customHeight="1" hidden="1">
      <c r="A48" s="93" t="s">
        <v>27</v>
      </c>
      <c r="B48" s="80" t="s">
        <v>101</v>
      </c>
      <c r="C48" s="84" t="s">
        <v>210</v>
      </c>
      <c r="D48" s="84" t="s">
        <v>213</v>
      </c>
      <c r="E48" s="85" t="s">
        <v>313</v>
      </c>
      <c r="F48" s="84">
        <v>540</v>
      </c>
      <c r="G48" s="82">
        <v>0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</row>
    <row r="49" spans="1:22" s="88" customFormat="1" ht="12.75">
      <c r="A49" s="93" t="s">
        <v>3</v>
      </c>
      <c r="B49" s="80" t="s">
        <v>101</v>
      </c>
      <c r="C49" s="84" t="s">
        <v>210</v>
      </c>
      <c r="D49" s="80" t="s">
        <v>214</v>
      </c>
      <c r="E49" s="85"/>
      <c r="F49" s="84"/>
      <c r="G49" s="82">
        <v>1000</v>
      </c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</row>
    <row r="50" spans="1:22" s="88" customFormat="1" ht="15" customHeight="1">
      <c r="A50" s="93" t="s">
        <v>25</v>
      </c>
      <c r="B50" s="80" t="s">
        <v>101</v>
      </c>
      <c r="C50" s="84" t="s">
        <v>210</v>
      </c>
      <c r="D50" s="84" t="s">
        <v>214</v>
      </c>
      <c r="E50" s="85" t="s">
        <v>192</v>
      </c>
      <c r="F50" s="84"/>
      <c r="G50" s="82">
        <v>1000</v>
      </c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</row>
    <row r="51" spans="1:22" s="88" customFormat="1" ht="15" customHeight="1">
      <c r="A51" s="93" t="s">
        <v>346</v>
      </c>
      <c r="B51" s="80" t="s">
        <v>101</v>
      </c>
      <c r="C51" s="84" t="s">
        <v>210</v>
      </c>
      <c r="D51" s="84" t="s">
        <v>214</v>
      </c>
      <c r="E51" s="85" t="s">
        <v>345</v>
      </c>
      <c r="F51" s="84"/>
      <c r="G51" s="82">
        <v>1000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</row>
    <row r="52" spans="1:22" s="88" customFormat="1" ht="15" customHeight="1">
      <c r="A52" s="93" t="s">
        <v>409</v>
      </c>
      <c r="B52" s="80" t="s">
        <v>101</v>
      </c>
      <c r="C52" s="84" t="s">
        <v>210</v>
      </c>
      <c r="D52" s="84" t="s">
        <v>214</v>
      </c>
      <c r="E52" s="85" t="s">
        <v>397</v>
      </c>
      <c r="F52" s="84"/>
      <c r="G52" s="82">
        <v>1000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</row>
    <row r="53" spans="1:22" s="88" customFormat="1" ht="12.75">
      <c r="A53" s="93" t="s">
        <v>399</v>
      </c>
      <c r="B53" s="80" t="s">
        <v>101</v>
      </c>
      <c r="C53" s="84" t="s">
        <v>210</v>
      </c>
      <c r="D53" s="84" t="s">
        <v>214</v>
      </c>
      <c r="E53" s="85" t="s">
        <v>398</v>
      </c>
      <c r="F53" s="84"/>
      <c r="G53" s="82">
        <v>1000</v>
      </c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</row>
    <row r="54" spans="1:22" s="88" customFormat="1" ht="12.75">
      <c r="A54" s="90" t="s">
        <v>4</v>
      </c>
      <c r="B54" s="80" t="s">
        <v>101</v>
      </c>
      <c r="C54" s="84" t="s">
        <v>210</v>
      </c>
      <c r="D54" s="84" t="s">
        <v>214</v>
      </c>
      <c r="E54" s="85" t="s">
        <v>398</v>
      </c>
      <c r="F54" s="85">
        <v>870</v>
      </c>
      <c r="G54" s="82">
        <v>1000</v>
      </c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</row>
    <row r="55" spans="1:22" s="88" customFormat="1" ht="12.75">
      <c r="A55" s="93" t="s">
        <v>10</v>
      </c>
      <c r="B55" s="80" t="s">
        <v>101</v>
      </c>
      <c r="C55" s="84" t="s">
        <v>210</v>
      </c>
      <c r="D55" s="84" t="s">
        <v>215</v>
      </c>
      <c r="E55" s="84"/>
      <c r="F55" s="84"/>
      <c r="G55" s="82">
        <f>G60+G69+G70+G72+G75+G77+G79+G83+G94+G95+G96+G98+G80+G84</f>
        <v>29896.199999999997</v>
      </c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</row>
    <row r="56" spans="1:22" s="88" customFormat="1" ht="30" customHeight="1">
      <c r="A56" s="83" t="s">
        <v>150</v>
      </c>
      <c r="B56" s="80" t="s">
        <v>101</v>
      </c>
      <c r="C56" s="84" t="s">
        <v>210</v>
      </c>
      <c r="D56" s="84" t="s">
        <v>215</v>
      </c>
      <c r="E56" s="85" t="s">
        <v>147</v>
      </c>
      <c r="F56" s="84"/>
      <c r="G56" s="82">
        <v>500</v>
      </c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</row>
    <row r="57" spans="1:22" s="88" customFormat="1" ht="15.75" customHeight="1">
      <c r="A57" s="83" t="s">
        <v>285</v>
      </c>
      <c r="B57" s="80" t="s">
        <v>101</v>
      </c>
      <c r="C57" s="84" t="s">
        <v>210</v>
      </c>
      <c r="D57" s="84" t="s">
        <v>215</v>
      </c>
      <c r="E57" s="85" t="s">
        <v>286</v>
      </c>
      <c r="F57" s="84"/>
      <c r="G57" s="82">
        <v>500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</row>
    <row r="58" spans="1:22" s="88" customFormat="1" ht="31.5" customHeight="1">
      <c r="A58" s="96" t="s">
        <v>287</v>
      </c>
      <c r="B58" s="80" t="s">
        <v>101</v>
      </c>
      <c r="C58" s="84" t="s">
        <v>210</v>
      </c>
      <c r="D58" s="84" t="s">
        <v>215</v>
      </c>
      <c r="E58" s="85" t="s">
        <v>288</v>
      </c>
      <c r="F58" s="84"/>
      <c r="G58" s="82">
        <v>500</v>
      </c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1:22" s="88" customFormat="1" ht="15" customHeight="1">
      <c r="A59" s="96" t="s">
        <v>197</v>
      </c>
      <c r="B59" s="80" t="s">
        <v>101</v>
      </c>
      <c r="C59" s="84" t="s">
        <v>210</v>
      </c>
      <c r="D59" s="84" t="s">
        <v>215</v>
      </c>
      <c r="E59" s="85" t="s">
        <v>338</v>
      </c>
      <c r="F59" s="84"/>
      <c r="G59" s="82">
        <v>500</v>
      </c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</row>
    <row r="60" spans="1:22" s="88" customFormat="1" ht="16.5" customHeight="1">
      <c r="A60" s="79" t="s">
        <v>77</v>
      </c>
      <c r="B60" s="80" t="s">
        <v>101</v>
      </c>
      <c r="C60" s="84" t="s">
        <v>210</v>
      </c>
      <c r="D60" s="84" t="s">
        <v>215</v>
      </c>
      <c r="E60" s="85" t="s">
        <v>339</v>
      </c>
      <c r="F60" s="85">
        <v>240</v>
      </c>
      <c r="G60" s="82">
        <v>500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</row>
    <row r="61" spans="1:22" s="88" customFormat="1" ht="30.75" customHeight="1">
      <c r="A61" s="83" t="s">
        <v>158</v>
      </c>
      <c r="B61" s="80" t="s">
        <v>101</v>
      </c>
      <c r="C61" s="84" t="s">
        <v>210</v>
      </c>
      <c r="D61" s="84" t="s">
        <v>215</v>
      </c>
      <c r="E61" s="85" t="s">
        <v>155</v>
      </c>
      <c r="F61" s="85"/>
      <c r="G61" s="82">
        <f>G62+G73+G81</f>
        <v>7415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</row>
    <row r="62" spans="1:22" s="88" customFormat="1" ht="18" customHeight="1">
      <c r="A62" s="83" t="s">
        <v>285</v>
      </c>
      <c r="B62" s="80" t="s">
        <v>101</v>
      </c>
      <c r="C62" s="84" t="s">
        <v>210</v>
      </c>
      <c r="D62" s="84" t="s">
        <v>215</v>
      </c>
      <c r="E62" s="85" t="s">
        <v>297</v>
      </c>
      <c r="F62" s="85"/>
      <c r="G62" s="82">
        <f>G69+G70+G72</f>
        <v>308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</row>
    <row r="63" spans="1:22" s="88" customFormat="1" ht="27.75" customHeight="1">
      <c r="A63" s="83" t="s">
        <v>298</v>
      </c>
      <c r="B63" s="80" t="s">
        <v>101</v>
      </c>
      <c r="C63" s="84" t="s">
        <v>210</v>
      </c>
      <c r="D63" s="84" t="s">
        <v>215</v>
      </c>
      <c r="E63" s="85" t="s">
        <v>299</v>
      </c>
      <c r="F63" s="85"/>
      <c r="G63" s="82">
        <f>G69+G70+G72</f>
        <v>308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</row>
    <row r="64" spans="1:22" s="88" customFormat="1" ht="28.5" customHeight="1">
      <c r="A64" s="83" t="s">
        <v>163</v>
      </c>
      <c r="B64" s="80" t="s">
        <v>101</v>
      </c>
      <c r="C64" s="84" t="s">
        <v>210</v>
      </c>
      <c r="D64" s="84" t="s">
        <v>215</v>
      </c>
      <c r="E64" s="85" t="s">
        <v>305</v>
      </c>
      <c r="F64" s="84"/>
      <c r="G64" s="82">
        <v>200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</row>
    <row r="65" spans="1:22" s="88" customFormat="1" ht="42" customHeight="1" hidden="1">
      <c r="A65" s="97"/>
      <c r="B65" s="98"/>
      <c r="C65" s="99"/>
      <c r="D65" s="99"/>
      <c r="E65" s="100"/>
      <c r="F65" s="99"/>
      <c r="G65" s="101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</row>
    <row r="66" spans="1:22" s="88" customFormat="1" ht="30" customHeight="1" hidden="1">
      <c r="A66" s="97"/>
      <c r="B66" s="98"/>
      <c r="C66" s="99"/>
      <c r="D66" s="99"/>
      <c r="E66" s="100"/>
      <c r="F66" s="99"/>
      <c r="G66" s="101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</row>
    <row r="67" spans="1:22" s="88" customFormat="1" ht="15" customHeight="1" hidden="1">
      <c r="A67" s="102"/>
      <c r="B67" s="98"/>
      <c r="C67" s="99"/>
      <c r="D67" s="99"/>
      <c r="E67" s="100"/>
      <c r="F67" s="100"/>
      <c r="G67" s="103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2" s="88" customFormat="1" ht="16.5" customHeight="1" hidden="1">
      <c r="A68" s="102"/>
      <c r="B68" s="98"/>
      <c r="C68" s="99"/>
      <c r="D68" s="99"/>
      <c r="E68" s="100"/>
      <c r="F68" s="100"/>
      <c r="G68" s="103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</row>
    <row r="69" spans="1:22" s="88" customFormat="1" ht="18" customHeight="1">
      <c r="A69" s="83" t="s">
        <v>90</v>
      </c>
      <c r="B69" s="80" t="s">
        <v>101</v>
      </c>
      <c r="C69" s="84" t="s">
        <v>210</v>
      </c>
      <c r="D69" s="84" t="s">
        <v>215</v>
      </c>
      <c r="E69" s="85" t="s">
        <v>305</v>
      </c>
      <c r="F69" s="85">
        <v>350</v>
      </c>
      <c r="G69" s="82">
        <v>140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</row>
    <row r="70" spans="1:22" s="88" customFormat="1" ht="14.25" customHeight="1">
      <c r="A70" s="89" t="s">
        <v>77</v>
      </c>
      <c r="B70" s="80" t="s">
        <v>101</v>
      </c>
      <c r="C70" s="84" t="s">
        <v>210</v>
      </c>
      <c r="D70" s="84" t="s">
        <v>215</v>
      </c>
      <c r="E70" s="85" t="s">
        <v>305</v>
      </c>
      <c r="F70" s="85">
        <v>240</v>
      </c>
      <c r="G70" s="91">
        <v>140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</row>
    <row r="71" spans="1:22" s="88" customFormat="1" ht="26.25">
      <c r="A71" s="83" t="s">
        <v>183</v>
      </c>
      <c r="B71" s="80" t="s">
        <v>101</v>
      </c>
      <c r="C71" s="84" t="s">
        <v>210</v>
      </c>
      <c r="D71" s="84" t="s">
        <v>215</v>
      </c>
      <c r="E71" s="85" t="s">
        <v>306</v>
      </c>
      <c r="F71" s="85"/>
      <c r="G71" s="91">
        <v>28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</row>
    <row r="72" spans="1:22" s="88" customFormat="1" ht="17.25" customHeight="1">
      <c r="A72" s="89" t="s">
        <v>80</v>
      </c>
      <c r="B72" s="80" t="s">
        <v>101</v>
      </c>
      <c r="C72" s="84" t="s">
        <v>210</v>
      </c>
      <c r="D72" s="84" t="s">
        <v>215</v>
      </c>
      <c r="E72" s="85" t="s">
        <v>306</v>
      </c>
      <c r="F72" s="85">
        <v>850</v>
      </c>
      <c r="G72" s="91">
        <v>28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</row>
    <row r="73" spans="1:22" s="88" customFormat="1" ht="31.5" customHeight="1">
      <c r="A73" s="83" t="s">
        <v>337</v>
      </c>
      <c r="B73" s="80" t="s">
        <v>101</v>
      </c>
      <c r="C73" s="84" t="s">
        <v>210</v>
      </c>
      <c r="D73" s="84" t="s">
        <v>215</v>
      </c>
      <c r="E73" s="85" t="s">
        <v>322</v>
      </c>
      <c r="F73" s="85"/>
      <c r="G73" s="91">
        <f>G75+G77+G79</f>
        <v>6357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</row>
    <row r="74" spans="1:22" s="88" customFormat="1" ht="27.75" customHeight="1">
      <c r="A74" s="83" t="s">
        <v>180</v>
      </c>
      <c r="B74" s="80" t="s">
        <v>101</v>
      </c>
      <c r="C74" s="84" t="s">
        <v>210</v>
      </c>
      <c r="D74" s="84" t="s">
        <v>215</v>
      </c>
      <c r="E74" s="85" t="s">
        <v>325</v>
      </c>
      <c r="F74" s="85"/>
      <c r="G74" s="82">
        <v>1754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</row>
    <row r="75" spans="1:22" s="88" customFormat="1" ht="18.75" customHeight="1">
      <c r="A75" s="89" t="s">
        <v>77</v>
      </c>
      <c r="B75" s="80" t="s">
        <v>101</v>
      </c>
      <c r="C75" s="84" t="s">
        <v>210</v>
      </c>
      <c r="D75" s="84" t="s">
        <v>215</v>
      </c>
      <c r="E75" s="85" t="s">
        <v>325</v>
      </c>
      <c r="F75" s="85">
        <v>240</v>
      </c>
      <c r="G75" s="82">
        <v>1754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</row>
    <row r="76" spans="1:22" s="88" customFormat="1" ht="15.75" customHeight="1">
      <c r="A76" s="83" t="s">
        <v>182</v>
      </c>
      <c r="B76" s="80" t="s">
        <v>101</v>
      </c>
      <c r="C76" s="84" t="s">
        <v>210</v>
      </c>
      <c r="D76" s="84" t="s">
        <v>215</v>
      </c>
      <c r="E76" s="85" t="s">
        <v>326</v>
      </c>
      <c r="F76" s="85"/>
      <c r="G76" s="82">
        <v>1750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</row>
    <row r="77" spans="1:22" s="88" customFormat="1" ht="20.25" customHeight="1">
      <c r="A77" s="89" t="s">
        <v>77</v>
      </c>
      <c r="B77" s="80" t="s">
        <v>101</v>
      </c>
      <c r="C77" s="84" t="s">
        <v>210</v>
      </c>
      <c r="D77" s="84" t="s">
        <v>215</v>
      </c>
      <c r="E77" s="85" t="s">
        <v>326</v>
      </c>
      <c r="F77" s="85">
        <v>240</v>
      </c>
      <c r="G77" s="82">
        <v>1750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</row>
    <row r="78" spans="1:22" s="88" customFormat="1" ht="19.5" customHeight="1">
      <c r="A78" s="83" t="s">
        <v>181</v>
      </c>
      <c r="B78" s="80" t="s">
        <v>101</v>
      </c>
      <c r="C78" s="84" t="s">
        <v>210</v>
      </c>
      <c r="D78" s="84" t="s">
        <v>215</v>
      </c>
      <c r="E78" s="85" t="s">
        <v>314</v>
      </c>
      <c r="F78" s="85"/>
      <c r="G78" s="82">
        <f>1853+1000</f>
        <v>2853</v>
      </c>
      <c r="H78" s="209" t="s">
        <v>427</v>
      </c>
      <c r="I78" s="208"/>
      <c r="J78" s="208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</row>
    <row r="79" spans="1:22" s="88" customFormat="1" ht="15" customHeight="1">
      <c r="A79" s="89" t="s">
        <v>77</v>
      </c>
      <c r="B79" s="80" t="s">
        <v>101</v>
      </c>
      <c r="C79" s="84" t="s">
        <v>210</v>
      </c>
      <c r="D79" s="84" t="s">
        <v>215</v>
      </c>
      <c r="E79" s="85" t="s">
        <v>314</v>
      </c>
      <c r="F79" s="85">
        <v>240</v>
      </c>
      <c r="G79" s="82">
        <f>1853+1000</f>
        <v>2853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</row>
    <row r="80" spans="1:22" s="88" customFormat="1" ht="15" customHeight="1">
      <c r="A80" s="89" t="s">
        <v>207</v>
      </c>
      <c r="B80" s="80" t="s">
        <v>101</v>
      </c>
      <c r="C80" s="84" t="s">
        <v>210</v>
      </c>
      <c r="D80" s="84" t="s">
        <v>215</v>
      </c>
      <c r="E80" s="85" t="s">
        <v>314</v>
      </c>
      <c r="F80" s="85">
        <v>830</v>
      </c>
      <c r="G80" s="82">
        <f>40+250</f>
        <v>290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</row>
    <row r="81" spans="1:22" s="88" customFormat="1" ht="39" customHeight="1">
      <c r="A81" s="83" t="s">
        <v>351</v>
      </c>
      <c r="B81" s="80" t="s">
        <v>101</v>
      </c>
      <c r="C81" s="84" t="s">
        <v>210</v>
      </c>
      <c r="D81" s="84" t="s">
        <v>215</v>
      </c>
      <c r="E81" s="85" t="s">
        <v>352</v>
      </c>
      <c r="F81" s="85"/>
      <c r="G81" s="82">
        <v>750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</row>
    <row r="82" spans="1:22" s="88" customFormat="1" ht="26.25">
      <c r="A82" s="83" t="s">
        <v>166</v>
      </c>
      <c r="B82" s="80" t="s">
        <v>101</v>
      </c>
      <c r="C82" s="84" t="s">
        <v>210</v>
      </c>
      <c r="D82" s="84" t="s">
        <v>215</v>
      </c>
      <c r="E82" s="85" t="s">
        <v>353</v>
      </c>
      <c r="F82" s="85"/>
      <c r="G82" s="82">
        <v>750</v>
      </c>
      <c r="H82" s="87"/>
      <c r="I82" s="87"/>
      <c r="J82" s="104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</row>
    <row r="83" spans="1:22" s="88" customFormat="1" ht="14.25" customHeight="1">
      <c r="A83" s="89" t="s">
        <v>77</v>
      </c>
      <c r="B83" s="80" t="s">
        <v>101</v>
      </c>
      <c r="C83" s="84" t="s">
        <v>210</v>
      </c>
      <c r="D83" s="84" t="s">
        <v>215</v>
      </c>
      <c r="E83" s="85" t="s">
        <v>353</v>
      </c>
      <c r="F83" s="85">
        <v>240</v>
      </c>
      <c r="G83" s="82">
        <v>750</v>
      </c>
      <c r="H83" s="87"/>
      <c r="I83" s="87"/>
      <c r="J83" s="105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</row>
    <row r="84" spans="1:22" s="88" customFormat="1" ht="32.25" customHeight="1">
      <c r="A84" s="89" t="s">
        <v>229</v>
      </c>
      <c r="B84" s="80" t="s">
        <v>101</v>
      </c>
      <c r="C84" s="84" t="s">
        <v>210</v>
      </c>
      <c r="D84" s="84" t="s">
        <v>215</v>
      </c>
      <c r="E84" s="85" t="s">
        <v>223</v>
      </c>
      <c r="F84" s="85"/>
      <c r="G84" s="82">
        <f>G87</f>
        <v>10</v>
      </c>
      <c r="H84" s="87"/>
      <c r="I84" s="87"/>
      <c r="J84" s="105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1:22" s="88" customFormat="1" ht="18" customHeight="1">
      <c r="A85" s="83" t="s">
        <v>285</v>
      </c>
      <c r="B85" s="80" t="s">
        <v>101</v>
      </c>
      <c r="C85" s="84" t="s">
        <v>210</v>
      </c>
      <c r="D85" s="84" t="s">
        <v>215</v>
      </c>
      <c r="E85" s="85" t="s">
        <v>317</v>
      </c>
      <c r="F85" s="85"/>
      <c r="G85" s="82">
        <v>10</v>
      </c>
      <c r="H85" s="87"/>
      <c r="I85" s="87"/>
      <c r="J85" s="105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</row>
    <row r="86" spans="1:22" s="88" customFormat="1" ht="30" customHeight="1">
      <c r="A86" s="96" t="s">
        <v>287</v>
      </c>
      <c r="B86" s="80" t="s">
        <v>101</v>
      </c>
      <c r="C86" s="84" t="s">
        <v>210</v>
      </c>
      <c r="D86" s="84" t="s">
        <v>215</v>
      </c>
      <c r="E86" s="85" t="s">
        <v>319</v>
      </c>
      <c r="F86" s="85"/>
      <c r="G86" s="82">
        <v>10</v>
      </c>
      <c r="H86" s="87"/>
      <c r="I86" s="87"/>
      <c r="J86" s="105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</row>
    <row r="87" spans="1:22" s="88" customFormat="1" ht="29.25" customHeight="1" thickBot="1">
      <c r="A87" s="135" t="s">
        <v>222</v>
      </c>
      <c r="B87" s="80" t="s">
        <v>101</v>
      </c>
      <c r="C87" s="84" t="s">
        <v>210</v>
      </c>
      <c r="D87" s="84" t="s">
        <v>215</v>
      </c>
      <c r="E87" s="85" t="s">
        <v>320</v>
      </c>
      <c r="F87" s="85"/>
      <c r="G87" s="82">
        <v>10</v>
      </c>
      <c r="H87" s="87"/>
      <c r="I87" s="87"/>
      <c r="J87" s="105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</row>
    <row r="88" spans="1:22" s="88" customFormat="1" ht="21" customHeight="1">
      <c r="A88" s="89" t="s">
        <v>77</v>
      </c>
      <c r="B88" s="80" t="s">
        <v>101</v>
      </c>
      <c r="C88" s="84" t="s">
        <v>210</v>
      </c>
      <c r="D88" s="84" t="s">
        <v>215</v>
      </c>
      <c r="E88" s="85" t="s">
        <v>320</v>
      </c>
      <c r="F88" s="85">
        <v>240</v>
      </c>
      <c r="G88" s="82">
        <v>10</v>
      </c>
      <c r="H88" s="87"/>
      <c r="I88" s="87"/>
      <c r="J88" s="105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</row>
    <row r="89" spans="1:22" s="88" customFormat="1" ht="18" customHeight="1">
      <c r="A89" s="83" t="s">
        <v>25</v>
      </c>
      <c r="B89" s="80" t="s">
        <v>101</v>
      </c>
      <c r="C89" s="84" t="s">
        <v>210</v>
      </c>
      <c r="D89" s="84" t="s">
        <v>215</v>
      </c>
      <c r="E89" s="85" t="s">
        <v>192</v>
      </c>
      <c r="F89" s="85"/>
      <c r="G89" s="82">
        <f>G92+G98</f>
        <v>21681.199999999997</v>
      </c>
      <c r="H89" s="87"/>
      <c r="I89" s="87"/>
      <c r="J89" s="104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</row>
    <row r="90" spans="1:22" s="88" customFormat="1" ht="18" customHeight="1">
      <c r="A90" s="83" t="s">
        <v>346</v>
      </c>
      <c r="B90" s="80" t="s">
        <v>101</v>
      </c>
      <c r="C90" s="84" t="s">
        <v>210</v>
      </c>
      <c r="D90" s="84" t="s">
        <v>215</v>
      </c>
      <c r="E90" s="85" t="s">
        <v>345</v>
      </c>
      <c r="F90" s="85"/>
      <c r="G90" s="82">
        <f>G92+G98</f>
        <v>21681.199999999997</v>
      </c>
      <c r="H90" s="87"/>
      <c r="I90" s="87"/>
      <c r="J90" s="104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</row>
    <row r="91" spans="1:22" s="88" customFormat="1" ht="18" customHeight="1">
      <c r="A91" s="83" t="s">
        <v>409</v>
      </c>
      <c r="B91" s="80" t="s">
        <v>101</v>
      </c>
      <c r="C91" s="84" t="s">
        <v>210</v>
      </c>
      <c r="D91" s="84" t="s">
        <v>215</v>
      </c>
      <c r="E91" s="85" t="s">
        <v>397</v>
      </c>
      <c r="F91" s="85"/>
      <c r="G91" s="82">
        <v>20244.1</v>
      </c>
      <c r="H91" s="87"/>
      <c r="I91" s="104"/>
      <c r="J91" s="104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</row>
    <row r="92" spans="1:22" s="88" customFormat="1" ht="27" customHeight="1" hidden="1">
      <c r="A92" s="83"/>
      <c r="B92" s="80" t="s">
        <v>101</v>
      </c>
      <c r="C92" s="84" t="s">
        <v>210</v>
      </c>
      <c r="D92" s="84" t="s">
        <v>215</v>
      </c>
      <c r="E92" s="85" t="s">
        <v>321</v>
      </c>
      <c r="F92" s="85"/>
      <c r="G92" s="91">
        <f>G93</f>
        <v>21071.1</v>
      </c>
      <c r="H92" s="87"/>
      <c r="I92" s="104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</row>
    <row r="93" spans="1:22" s="88" customFormat="1" ht="29.25" customHeight="1">
      <c r="A93" s="83" t="s">
        <v>400</v>
      </c>
      <c r="B93" s="80" t="s">
        <v>101</v>
      </c>
      <c r="C93" s="84" t="s">
        <v>210</v>
      </c>
      <c r="D93" s="84" t="s">
        <v>215</v>
      </c>
      <c r="E93" s="85" t="s">
        <v>401</v>
      </c>
      <c r="F93" s="85"/>
      <c r="G93" s="91">
        <f>G94+G95+G96</f>
        <v>21071.1</v>
      </c>
      <c r="H93" s="87"/>
      <c r="I93" s="105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</row>
    <row r="94" spans="1:22" s="88" customFormat="1" ht="12.75">
      <c r="A94" s="89" t="s">
        <v>78</v>
      </c>
      <c r="B94" s="80" t="s">
        <v>101</v>
      </c>
      <c r="C94" s="84" t="s">
        <v>210</v>
      </c>
      <c r="D94" s="84" t="s">
        <v>215</v>
      </c>
      <c r="E94" s="85" t="s">
        <v>401</v>
      </c>
      <c r="F94" s="85">
        <v>110</v>
      </c>
      <c r="G94" s="91">
        <f>12633+1337.1</f>
        <v>13970.1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</row>
    <row r="95" spans="1:22" s="88" customFormat="1" ht="12" customHeight="1">
      <c r="A95" s="89" t="s">
        <v>77</v>
      </c>
      <c r="B95" s="80" t="s">
        <v>101</v>
      </c>
      <c r="C95" s="84" t="s">
        <v>210</v>
      </c>
      <c r="D95" s="84" t="s">
        <v>215</v>
      </c>
      <c r="E95" s="85" t="s">
        <v>401</v>
      </c>
      <c r="F95" s="85">
        <v>240</v>
      </c>
      <c r="G95" s="91">
        <f>6999+100</f>
        <v>7099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</row>
    <row r="96" spans="1:22" s="88" customFormat="1" ht="12.75">
      <c r="A96" s="89" t="s">
        <v>80</v>
      </c>
      <c r="B96" s="80" t="s">
        <v>101</v>
      </c>
      <c r="C96" s="84" t="s">
        <v>210</v>
      </c>
      <c r="D96" s="84" t="s">
        <v>215</v>
      </c>
      <c r="E96" s="85" t="s">
        <v>401</v>
      </c>
      <c r="F96" s="85">
        <v>850</v>
      </c>
      <c r="G96" s="91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</row>
    <row r="97" spans="1:22" s="88" customFormat="1" ht="12.75">
      <c r="A97" s="89" t="s">
        <v>185</v>
      </c>
      <c r="B97" s="80" t="s">
        <v>101</v>
      </c>
      <c r="C97" s="84" t="s">
        <v>210</v>
      </c>
      <c r="D97" s="84" t="s">
        <v>215</v>
      </c>
      <c r="E97" s="85" t="s">
        <v>402</v>
      </c>
      <c r="F97" s="85"/>
      <c r="G97" s="91">
        <v>610.1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88" customFormat="1" ht="15" customHeight="1">
      <c r="A98" s="89" t="s">
        <v>77</v>
      </c>
      <c r="B98" s="80" t="s">
        <v>101</v>
      </c>
      <c r="C98" s="84" t="s">
        <v>210</v>
      </c>
      <c r="D98" s="84" t="s">
        <v>215</v>
      </c>
      <c r="E98" s="85" t="s">
        <v>402</v>
      </c>
      <c r="F98" s="85">
        <v>240</v>
      </c>
      <c r="G98" s="91">
        <v>610.1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</row>
    <row r="99" spans="1:22" s="88" customFormat="1" ht="15" customHeight="1">
      <c r="A99" s="89" t="s">
        <v>96</v>
      </c>
      <c r="B99" s="80" t="s">
        <v>101</v>
      </c>
      <c r="C99" s="84" t="s">
        <v>211</v>
      </c>
      <c r="D99" s="84" t="s">
        <v>340</v>
      </c>
      <c r="E99" s="85"/>
      <c r="F99" s="85"/>
      <c r="G99" s="91">
        <f>G100</f>
        <v>594.7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</row>
    <row r="100" spans="1:22" s="88" customFormat="1" ht="12.75" customHeight="1">
      <c r="A100" s="83" t="s">
        <v>8</v>
      </c>
      <c r="B100" s="80" t="s">
        <v>101</v>
      </c>
      <c r="C100" s="80" t="s">
        <v>103</v>
      </c>
      <c r="D100" s="80" t="s">
        <v>108</v>
      </c>
      <c r="E100" s="84"/>
      <c r="F100" s="84"/>
      <c r="G100" s="91">
        <f>G103</f>
        <v>594.7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</row>
    <row r="101" spans="1:22" s="88" customFormat="1" ht="13.5" customHeight="1">
      <c r="A101" s="83" t="s">
        <v>25</v>
      </c>
      <c r="B101" s="80" t="s">
        <v>101</v>
      </c>
      <c r="C101" s="80" t="s">
        <v>103</v>
      </c>
      <c r="D101" s="80" t="s">
        <v>108</v>
      </c>
      <c r="E101" s="85" t="s">
        <v>192</v>
      </c>
      <c r="F101" s="84"/>
      <c r="G101" s="91">
        <f>543.2+51.5</f>
        <v>594.7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</row>
    <row r="102" spans="1:22" s="88" customFormat="1" ht="13.5" customHeight="1">
      <c r="A102" s="83" t="s">
        <v>346</v>
      </c>
      <c r="B102" s="80" t="s">
        <v>101</v>
      </c>
      <c r="C102" s="80" t="s">
        <v>103</v>
      </c>
      <c r="D102" s="80" t="s">
        <v>108</v>
      </c>
      <c r="E102" s="85" t="s">
        <v>345</v>
      </c>
      <c r="F102" s="84"/>
      <c r="G102" s="91">
        <v>594.7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</row>
    <row r="103" spans="1:22" s="88" customFormat="1" ht="13.5" customHeight="1">
      <c r="A103" s="83" t="s">
        <v>409</v>
      </c>
      <c r="B103" s="80" t="s">
        <v>101</v>
      </c>
      <c r="C103" s="80" t="s">
        <v>103</v>
      </c>
      <c r="D103" s="80" t="s">
        <v>108</v>
      </c>
      <c r="E103" s="85" t="s">
        <v>397</v>
      </c>
      <c r="F103" s="84"/>
      <c r="G103" s="91">
        <f>543.2+51.5</f>
        <v>594.7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</row>
    <row r="104" spans="1:22" s="88" customFormat="1" ht="14.25" customHeight="1">
      <c r="A104" s="83" t="s">
        <v>72</v>
      </c>
      <c r="B104" s="80" t="s">
        <v>101</v>
      </c>
      <c r="C104" s="80" t="s">
        <v>103</v>
      </c>
      <c r="D104" s="80" t="s">
        <v>108</v>
      </c>
      <c r="E104" s="85" t="s">
        <v>414</v>
      </c>
      <c r="F104" s="84"/>
      <c r="G104" s="91">
        <f>543.2+51.5</f>
        <v>594.7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</row>
    <row r="105" spans="1:22" s="88" customFormat="1" ht="15" customHeight="1">
      <c r="A105" s="79" t="s">
        <v>79</v>
      </c>
      <c r="B105" s="80" t="s">
        <v>101</v>
      </c>
      <c r="C105" s="80" t="s">
        <v>103</v>
      </c>
      <c r="D105" s="80" t="s">
        <v>108</v>
      </c>
      <c r="E105" s="85" t="s">
        <v>414</v>
      </c>
      <c r="F105" s="85">
        <v>120</v>
      </c>
      <c r="G105" s="91">
        <f>543.2+51.5</f>
        <v>594.7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</row>
    <row r="106" spans="1:22" s="88" customFormat="1" ht="17.25" customHeight="1">
      <c r="A106" s="89" t="s">
        <v>97</v>
      </c>
      <c r="B106" s="80" t="s">
        <v>101</v>
      </c>
      <c r="C106" s="84" t="s">
        <v>212</v>
      </c>
      <c r="D106" s="84" t="s">
        <v>340</v>
      </c>
      <c r="E106" s="85"/>
      <c r="F106" s="85"/>
      <c r="G106" s="91">
        <f>G107+G121+G127</f>
        <v>21665.9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</row>
    <row r="107" spans="1:22" s="88" customFormat="1" ht="21" customHeight="1">
      <c r="A107" s="83" t="s">
        <v>26</v>
      </c>
      <c r="B107" s="80" t="s">
        <v>101</v>
      </c>
      <c r="C107" s="84" t="s">
        <v>212</v>
      </c>
      <c r="D107" s="84" t="s">
        <v>216</v>
      </c>
      <c r="E107" s="84"/>
      <c r="F107" s="84"/>
      <c r="G107" s="82">
        <f>G108</f>
        <v>17555.2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</row>
    <row r="108" spans="1:22" s="88" customFormat="1" ht="28.5" customHeight="1">
      <c r="A108" s="83" t="s">
        <v>225</v>
      </c>
      <c r="B108" s="80" t="s">
        <v>101</v>
      </c>
      <c r="C108" s="84" t="s">
        <v>212</v>
      </c>
      <c r="D108" s="84" t="s">
        <v>216</v>
      </c>
      <c r="E108" s="85" t="s">
        <v>36</v>
      </c>
      <c r="F108" s="85" t="s">
        <v>16</v>
      </c>
      <c r="G108" s="82">
        <f>G112+G115+G118+G119+G120</f>
        <v>17555.2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</row>
    <row r="109" spans="1:22" s="88" customFormat="1" ht="18" customHeight="1">
      <c r="A109" s="83" t="s">
        <v>324</v>
      </c>
      <c r="B109" s="80" t="s">
        <v>101</v>
      </c>
      <c r="C109" s="84" t="s">
        <v>212</v>
      </c>
      <c r="D109" s="84" t="s">
        <v>216</v>
      </c>
      <c r="E109" s="106" t="s">
        <v>276</v>
      </c>
      <c r="F109" s="85"/>
      <c r="G109" s="82">
        <v>4040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</row>
    <row r="110" spans="1:22" s="88" customFormat="1" ht="26.25" customHeight="1">
      <c r="A110" s="83" t="s">
        <v>350</v>
      </c>
      <c r="B110" s="80" t="s">
        <v>101</v>
      </c>
      <c r="C110" s="84" t="s">
        <v>212</v>
      </c>
      <c r="D110" s="84" t="s">
        <v>216</v>
      </c>
      <c r="E110" s="106" t="s">
        <v>348</v>
      </c>
      <c r="F110" s="85" t="s">
        <v>16</v>
      </c>
      <c r="G110" s="91">
        <v>4040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</row>
    <row r="111" spans="1:22" s="88" customFormat="1" ht="30" customHeight="1">
      <c r="A111" s="107" t="s">
        <v>55</v>
      </c>
      <c r="B111" s="80" t="s">
        <v>101</v>
      </c>
      <c r="C111" s="84" t="s">
        <v>212</v>
      </c>
      <c r="D111" s="84" t="s">
        <v>216</v>
      </c>
      <c r="E111" s="85" t="s">
        <v>349</v>
      </c>
      <c r="F111" s="85"/>
      <c r="G111" s="91">
        <v>4040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</row>
    <row r="112" spans="1:22" s="88" customFormat="1" ht="14.25" customHeight="1">
      <c r="A112" s="89" t="s">
        <v>77</v>
      </c>
      <c r="B112" s="80" t="s">
        <v>101</v>
      </c>
      <c r="C112" s="84" t="s">
        <v>212</v>
      </c>
      <c r="D112" s="84" t="s">
        <v>216</v>
      </c>
      <c r="E112" s="85" t="s">
        <v>349</v>
      </c>
      <c r="F112" s="85">
        <v>240</v>
      </c>
      <c r="G112" s="91">
        <f>G111</f>
        <v>4040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</row>
    <row r="113" spans="1:22" s="88" customFormat="1" ht="12.75" customHeight="1" hidden="1">
      <c r="A113" s="83" t="s">
        <v>76</v>
      </c>
      <c r="B113" s="80" t="s">
        <v>101</v>
      </c>
      <c r="C113" s="84" t="s">
        <v>212</v>
      </c>
      <c r="D113" s="84" t="s">
        <v>216</v>
      </c>
      <c r="E113" s="85" t="s">
        <v>54</v>
      </c>
      <c r="F113" s="85"/>
      <c r="G113" s="91">
        <v>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</row>
    <row r="114" spans="1:22" s="88" customFormat="1" ht="18.75" customHeight="1" hidden="1">
      <c r="A114" s="83" t="s">
        <v>56</v>
      </c>
      <c r="B114" s="80" t="s">
        <v>101</v>
      </c>
      <c r="C114" s="84" t="s">
        <v>212</v>
      </c>
      <c r="D114" s="84" t="s">
        <v>216</v>
      </c>
      <c r="E114" s="85" t="s">
        <v>62</v>
      </c>
      <c r="F114" s="85"/>
      <c r="G114" s="91">
        <v>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</row>
    <row r="115" spans="1:22" s="88" customFormat="1" ht="12.75" hidden="1">
      <c r="A115" s="89" t="s">
        <v>77</v>
      </c>
      <c r="B115" s="80" t="s">
        <v>101</v>
      </c>
      <c r="C115" s="84" t="s">
        <v>212</v>
      </c>
      <c r="D115" s="84" t="s">
        <v>216</v>
      </c>
      <c r="E115" s="85" t="s">
        <v>62</v>
      </c>
      <c r="F115" s="85">
        <v>240</v>
      </c>
      <c r="G115" s="91">
        <v>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</row>
    <row r="116" spans="1:22" s="88" customFormat="1" ht="30" customHeight="1">
      <c r="A116" s="83" t="s">
        <v>245</v>
      </c>
      <c r="B116" s="80" t="s">
        <v>101</v>
      </c>
      <c r="C116" s="84" t="s">
        <v>212</v>
      </c>
      <c r="D116" s="84" t="s">
        <v>216</v>
      </c>
      <c r="E116" s="85" t="s">
        <v>392</v>
      </c>
      <c r="F116" s="85"/>
      <c r="G116" s="82">
        <f>G117</f>
        <v>13515.2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</row>
    <row r="117" spans="1:22" s="88" customFormat="1" ht="16.5" customHeight="1">
      <c r="A117" s="83" t="s">
        <v>50</v>
      </c>
      <c r="B117" s="80" t="s">
        <v>101</v>
      </c>
      <c r="C117" s="84" t="s">
        <v>212</v>
      </c>
      <c r="D117" s="84" t="s">
        <v>216</v>
      </c>
      <c r="E117" s="85" t="s">
        <v>393</v>
      </c>
      <c r="F117" s="85"/>
      <c r="G117" s="82">
        <f>G118+G119+G120</f>
        <v>13515.2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</row>
    <row r="118" spans="1:22" s="88" customFormat="1" ht="17.25" customHeight="1">
      <c r="A118" s="89" t="s">
        <v>78</v>
      </c>
      <c r="B118" s="80" t="s">
        <v>101</v>
      </c>
      <c r="C118" s="84" t="s">
        <v>212</v>
      </c>
      <c r="D118" s="84" t="s">
        <v>216</v>
      </c>
      <c r="E118" s="85" t="s">
        <v>393</v>
      </c>
      <c r="F118" s="85">
        <v>110</v>
      </c>
      <c r="G118" s="91">
        <v>11093.5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</row>
    <row r="119" spans="1:22" s="88" customFormat="1" ht="18" customHeight="1">
      <c r="A119" s="89" t="s">
        <v>77</v>
      </c>
      <c r="B119" s="80" t="s">
        <v>101</v>
      </c>
      <c r="C119" s="84" t="s">
        <v>212</v>
      </c>
      <c r="D119" s="84" t="s">
        <v>216</v>
      </c>
      <c r="E119" s="85" t="s">
        <v>393</v>
      </c>
      <c r="F119" s="85">
        <v>240</v>
      </c>
      <c r="G119" s="91">
        <v>2421.2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</row>
    <row r="120" spans="1:22" s="88" customFormat="1" ht="12.75">
      <c r="A120" s="89" t="s">
        <v>80</v>
      </c>
      <c r="B120" s="80" t="s">
        <v>101</v>
      </c>
      <c r="C120" s="84" t="s">
        <v>212</v>
      </c>
      <c r="D120" s="84" t="s">
        <v>216</v>
      </c>
      <c r="E120" s="85" t="s">
        <v>393</v>
      </c>
      <c r="F120" s="85">
        <v>850</v>
      </c>
      <c r="G120" s="91">
        <v>0.5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</row>
    <row r="121" spans="1:22" s="88" customFormat="1" ht="15" customHeight="1">
      <c r="A121" s="83" t="s">
        <v>31</v>
      </c>
      <c r="B121" s="80" t="s">
        <v>101</v>
      </c>
      <c r="C121" s="84" t="s">
        <v>212</v>
      </c>
      <c r="D121" s="84">
        <v>10</v>
      </c>
      <c r="E121" s="84"/>
      <c r="F121" s="84"/>
      <c r="G121" s="82">
        <f>G122</f>
        <v>4100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</row>
    <row r="122" spans="1:22" s="88" customFormat="1" ht="25.5" customHeight="1">
      <c r="A122" s="83" t="s">
        <v>225</v>
      </c>
      <c r="B122" s="80" t="s">
        <v>101</v>
      </c>
      <c r="C122" s="84" t="s">
        <v>212</v>
      </c>
      <c r="D122" s="84">
        <v>10</v>
      </c>
      <c r="E122" s="85" t="s">
        <v>36</v>
      </c>
      <c r="F122" s="85" t="s">
        <v>16</v>
      </c>
      <c r="G122" s="82">
        <v>4100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</row>
    <row r="123" spans="1:22" s="88" customFormat="1" ht="17.25" customHeight="1">
      <c r="A123" s="83" t="s">
        <v>324</v>
      </c>
      <c r="B123" s="80" t="s">
        <v>101</v>
      </c>
      <c r="C123" s="84" t="s">
        <v>212</v>
      </c>
      <c r="D123" s="84">
        <v>10</v>
      </c>
      <c r="E123" s="85" t="s">
        <v>276</v>
      </c>
      <c r="F123" s="85"/>
      <c r="G123" s="82">
        <v>4100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</row>
    <row r="124" spans="1:22" s="88" customFormat="1" ht="29.25" customHeight="1">
      <c r="A124" s="83" t="s">
        <v>350</v>
      </c>
      <c r="B124" s="80" t="s">
        <v>101</v>
      </c>
      <c r="C124" s="84" t="s">
        <v>212</v>
      </c>
      <c r="D124" s="84">
        <v>10</v>
      </c>
      <c r="E124" s="106" t="s">
        <v>348</v>
      </c>
      <c r="F124" s="85" t="s">
        <v>16</v>
      </c>
      <c r="G124" s="82">
        <v>4100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</row>
    <row r="125" spans="1:22" s="88" customFormat="1" ht="27" customHeight="1">
      <c r="A125" s="107" t="s">
        <v>55</v>
      </c>
      <c r="B125" s="80" t="s">
        <v>101</v>
      </c>
      <c r="C125" s="84" t="s">
        <v>212</v>
      </c>
      <c r="D125" s="84">
        <v>10</v>
      </c>
      <c r="E125" s="85" t="s">
        <v>349</v>
      </c>
      <c r="F125" s="85"/>
      <c r="G125" s="82">
        <v>4100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</row>
    <row r="126" spans="1:22" s="88" customFormat="1" ht="16.5" customHeight="1">
      <c r="A126" s="89" t="s">
        <v>77</v>
      </c>
      <c r="B126" s="80" t="s">
        <v>101</v>
      </c>
      <c r="C126" s="84" t="s">
        <v>212</v>
      </c>
      <c r="D126" s="84">
        <v>10</v>
      </c>
      <c r="E126" s="85" t="s">
        <v>349</v>
      </c>
      <c r="F126" s="85">
        <v>240</v>
      </c>
      <c r="G126" s="82">
        <v>4100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</row>
    <row r="127" spans="1:22" s="88" customFormat="1" ht="18" customHeight="1">
      <c r="A127" s="83" t="s">
        <v>120</v>
      </c>
      <c r="B127" s="80" t="s">
        <v>101</v>
      </c>
      <c r="C127" s="80" t="s">
        <v>108</v>
      </c>
      <c r="D127" s="84">
        <v>14</v>
      </c>
      <c r="E127" s="85"/>
      <c r="F127" s="85"/>
      <c r="G127" s="82">
        <v>10.7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</row>
    <row r="128" spans="1:22" s="88" customFormat="1" ht="18" customHeight="1">
      <c r="A128" s="83" t="s">
        <v>346</v>
      </c>
      <c r="B128" s="80" t="s">
        <v>101</v>
      </c>
      <c r="C128" s="80" t="s">
        <v>108</v>
      </c>
      <c r="D128" s="84">
        <v>14</v>
      </c>
      <c r="E128" s="85" t="s">
        <v>345</v>
      </c>
      <c r="F128" s="84"/>
      <c r="G128" s="82">
        <v>10.7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</row>
    <row r="129" spans="1:22" s="88" customFormat="1" ht="19.5" customHeight="1">
      <c r="A129" s="83" t="s">
        <v>409</v>
      </c>
      <c r="B129" s="80" t="s">
        <v>101</v>
      </c>
      <c r="C129" s="80" t="s">
        <v>108</v>
      </c>
      <c r="D129" s="84">
        <v>14</v>
      </c>
      <c r="E129" s="85" t="s">
        <v>397</v>
      </c>
      <c r="F129" s="84"/>
      <c r="G129" s="82">
        <v>10.7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</row>
    <row r="130" spans="1:22" s="88" customFormat="1" ht="27.75" customHeight="1">
      <c r="A130" s="83" t="s">
        <v>403</v>
      </c>
      <c r="B130" s="80" t="s">
        <v>101</v>
      </c>
      <c r="C130" s="80" t="s">
        <v>108</v>
      </c>
      <c r="D130" s="84">
        <v>14</v>
      </c>
      <c r="E130" s="85" t="s">
        <v>415</v>
      </c>
      <c r="F130" s="84"/>
      <c r="G130" s="82">
        <v>10.7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</row>
    <row r="131" spans="1:22" s="88" customFormat="1" ht="13.5" customHeight="1" hidden="1">
      <c r="A131" s="79" t="s">
        <v>79</v>
      </c>
      <c r="B131" s="80" t="s">
        <v>101</v>
      </c>
      <c r="C131" s="80" t="s">
        <v>108</v>
      </c>
      <c r="D131" s="84">
        <v>14</v>
      </c>
      <c r="E131" s="85" t="s">
        <v>75</v>
      </c>
      <c r="F131" s="85">
        <v>120</v>
      </c>
      <c r="G131" s="82">
        <v>10.7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</row>
    <row r="132" spans="1:22" s="88" customFormat="1" ht="17.25" customHeight="1">
      <c r="A132" s="79" t="s">
        <v>77</v>
      </c>
      <c r="B132" s="80" t="s">
        <v>101</v>
      </c>
      <c r="C132" s="80" t="s">
        <v>108</v>
      </c>
      <c r="D132" s="84">
        <v>14</v>
      </c>
      <c r="E132" s="85" t="s">
        <v>415</v>
      </c>
      <c r="F132" s="85">
        <v>240</v>
      </c>
      <c r="G132" s="82">
        <v>10.7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</row>
    <row r="133" spans="1:22" s="88" customFormat="1" ht="12.75">
      <c r="A133" s="89" t="s">
        <v>98</v>
      </c>
      <c r="B133" s="80" t="s">
        <v>101</v>
      </c>
      <c r="C133" s="84" t="s">
        <v>213</v>
      </c>
      <c r="D133" s="84" t="s">
        <v>340</v>
      </c>
      <c r="E133" s="85"/>
      <c r="F133" s="85"/>
      <c r="G133" s="91">
        <f>G134+G141+G153</f>
        <v>50253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</row>
    <row r="134" spans="1:22" s="88" customFormat="1" ht="12.75">
      <c r="A134" s="83" t="s">
        <v>29</v>
      </c>
      <c r="B134" s="80" t="s">
        <v>101</v>
      </c>
      <c r="C134" s="84" t="s">
        <v>213</v>
      </c>
      <c r="D134" s="84" t="s">
        <v>211</v>
      </c>
      <c r="E134" s="84"/>
      <c r="F134" s="84"/>
      <c r="G134" s="82">
        <v>350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</row>
    <row r="135" spans="1:22" s="88" customFormat="1" ht="13.5" customHeight="1">
      <c r="A135" s="83" t="s">
        <v>25</v>
      </c>
      <c r="B135" s="80" t="s">
        <v>101</v>
      </c>
      <c r="C135" s="84" t="s">
        <v>213</v>
      </c>
      <c r="D135" s="84" t="s">
        <v>211</v>
      </c>
      <c r="E135" s="85" t="s">
        <v>192</v>
      </c>
      <c r="F135" s="84"/>
      <c r="G135" s="82">
        <v>350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</row>
    <row r="136" spans="1:22" s="88" customFormat="1" ht="13.5" customHeight="1">
      <c r="A136" s="83" t="s">
        <v>346</v>
      </c>
      <c r="B136" s="80" t="s">
        <v>101</v>
      </c>
      <c r="C136" s="84" t="s">
        <v>213</v>
      </c>
      <c r="D136" s="84" t="s">
        <v>211</v>
      </c>
      <c r="E136" s="85" t="s">
        <v>345</v>
      </c>
      <c r="F136" s="84"/>
      <c r="G136" s="82">
        <v>350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</row>
    <row r="137" spans="1:22" s="88" customFormat="1" ht="13.5" customHeight="1">
      <c r="A137" s="83" t="s">
        <v>409</v>
      </c>
      <c r="B137" s="80" t="s">
        <v>101</v>
      </c>
      <c r="C137" s="84" t="s">
        <v>213</v>
      </c>
      <c r="D137" s="84" t="s">
        <v>211</v>
      </c>
      <c r="E137" s="108" t="s">
        <v>397</v>
      </c>
      <c r="F137" s="84"/>
      <c r="G137" s="82">
        <v>350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</row>
    <row r="138" spans="1:22" s="88" customFormat="1" ht="27" customHeight="1" hidden="1">
      <c r="A138" s="96"/>
      <c r="B138" s="80"/>
      <c r="C138" s="84"/>
      <c r="D138" s="84"/>
      <c r="E138" s="108"/>
      <c r="F138" s="84"/>
      <c r="G138" s="82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</row>
    <row r="139" spans="1:22" s="88" customFormat="1" ht="31.5" customHeight="1">
      <c r="A139" s="83" t="s">
        <v>404</v>
      </c>
      <c r="B139" s="80" t="s">
        <v>101</v>
      </c>
      <c r="C139" s="84" t="s">
        <v>213</v>
      </c>
      <c r="D139" s="84" t="s">
        <v>211</v>
      </c>
      <c r="E139" s="108" t="s">
        <v>405</v>
      </c>
      <c r="F139" s="84"/>
      <c r="G139" s="82">
        <v>350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</row>
    <row r="140" spans="1:22" s="88" customFormat="1" ht="27.75" customHeight="1">
      <c r="A140" s="96" t="s">
        <v>118</v>
      </c>
      <c r="B140" s="80" t="s">
        <v>101</v>
      </c>
      <c r="C140" s="84" t="s">
        <v>213</v>
      </c>
      <c r="D140" s="84" t="s">
        <v>211</v>
      </c>
      <c r="E140" s="108" t="s">
        <v>405</v>
      </c>
      <c r="F140" s="85">
        <v>810</v>
      </c>
      <c r="G140" s="82">
        <v>350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</row>
    <row r="141" spans="1:22" s="88" customFormat="1" ht="12.75">
      <c r="A141" s="83" t="s">
        <v>119</v>
      </c>
      <c r="B141" s="80" t="s">
        <v>101</v>
      </c>
      <c r="C141" s="84" t="s">
        <v>213</v>
      </c>
      <c r="D141" s="84" t="s">
        <v>216</v>
      </c>
      <c r="E141" s="84"/>
      <c r="F141" s="84"/>
      <c r="G141" s="82">
        <f>G146+G147+G150+G152</f>
        <v>46350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</row>
    <row r="142" spans="1:22" s="88" customFormat="1" ht="31.5" customHeight="1">
      <c r="A142" s="83" t="s">
        <v>230</v>
      </c>
      <c r="B142" s="80" t="s">
        <v>101</v>
      </c>
      <c r="C142" s="84" t="s">
        <v>213</v>
      </c>
      <c r="D142" s="84" t="s">
        <v>216</v>
      </c>
      <c r="E142" s="85" t="s">
        <v>38</v>
      </c>
      <c r="F142" s="85"/>
      <c r="G142" s="82">
        <f>G146+G148+G150</f>
        <v>46350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</row>
    <row r="143" spans="1:22" s="88" customFormat="1" ht="22.5" customHeight="1">
      <c r="A143" s="83" t="s">
        <v>285</v>
      </c>
      <c r="B143" s="80" t="s">
        <v>101</v>
      </c>
      <c r="C143" s="84" t="s">
        <v>213</v>
      </c>
      <c r="D143" s="84" t="s">
        <v>216</v>
      </c>
      <c r="E143" s="85" t="s">
        <v>368</v>
      </c>
      <c r="F143" s="85"/>
      <c r="G143" s="82">
        <v>28200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</row>
    <row r="144" spans="1:22" s="88" customFormat="1" ht="30" customHeight="1">
      <c r="A144" s="83" t="s">
        <v>387</v>
      </c>
      <c r="B144" s="80" t="s">
        <v>101</v>
      </c>
      <c r="C144" s="84" t="s">
        <v>213</v>
      </c>
      <c r="D144" s="84" t="s">
        <v>216</v>
      </c>
      <c r="E144" s="85" t="s">
        <v>369</v>
      </c>
      <c r="F144" s="85"/>
      <c r="G144" s="82">
        <f>G142</f>
        <v>46350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</row>
    <row r="145" spans="1:22" s="88" customFormat="1" ht="29.25" customHeight="1">
      <c r="A145" s="48" t="s">
        <v>247</v>
      </c>
      <c r="B145" s="80" t="s">
        <v>101</v>
      </c>
      <c r="C145" s="84" t="s">
        <v>213</v>
      </c>
      <c r="D145" s="84" t="s">
        <v>216</v>
      </c>
      <c r="E145" s="85" t="s">
        <v>370</v>
      </c>
      <c r="F145" s="85"/>
      <c r="G145" s="82">
        <f>11800+18150</f>
        <v>29950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</row>
    <row r="146" spans="1:22" s="88" customFormat="1" ht="14.25" customHeight="1">
      <c r="A146" s="89" t="s">
        <v>77</v>
      </c>
      <c r="B146" s="80" t="s">
        <v>101</v>
      </c>
      <c r="C146" s="84" t="s">
        <v>213</v>
      </c>
      <c r="D146" s="84" t="s">
        <v>216</v>
      </c>
      <c r="E146" s="85" t="s">
        <v>370</v>
      </c>
      <c r="F146" s="85">
        <v>240</v>
      </c>
      <c r="G146" s="82">
        <f>11800+18150</f>
        <v>29950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</row>
    <row r="147" spans="1:22" s="88" customFormat="1" ht="30" customHeight="1">
      <c r="A147" s="89" t="s">
        <v>132</v>
      </c>
      <c r="B147" s="80" t="s">
        <v>101</v>
      </c>
      <c r="C147" s="80" t="s">
        <v>133</v>
      </c>
      <c r="D147" s="80" t="s">
        <v>134</v>
      </c>
      <c r="E147" s="85" t="s">
        <v>371</v>
      </c>
      <c r="F147" s="85"/>
      <c r="G147" s="82">
        <v>16400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</row>
    <row r="148" spans="1:22" s="88" customFormat="1" ht="16.5" customHeight="1">
      <c r="A148" s="89" t="s">
        <v>77</v>
      </c>
      <c r="B148" s="80" t="s">
        <v>101</v>
      </c>
      <c r="C148" s="84" t="s">
        <v>213</v>
      </c>
      <c r="D148" s="84" t="s">
        <v>216</v>
      </c>
      <c r="E148" s="85" t="s">
        <v>371</v>
      </c>
      <c r="F148" s="85">
        <v>240</v>
      </c>
      <c r="G148" s="82">
        <v>16400</v>
      </c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</row>
    <row r="149" spans="1:22" s="88" customFormat="1" ht="29.25" customHeight="1" hidden="1">
      <c r="A149" s="83" t="s">
        <v>172</v>
      </c>
      <c r="B149" s="80" t="s">
        <v>101</v>
      </c>
      <c r="C149" s="84" t="s">
        <v>213</v>
      </c>
      <c r="D149" s="84" t="s">
        <v>216</v>
      </c>
      <c r="E149" s="85" t="s">
        <v>186</v>
      </c>
      <c r="F149" s="85"/>
      <c r="G149" s="82">
        <v>0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</row>
    <row r="150" spans="1:22" s="88" customFormat="1" ht="13.5" customHeight="1" hidden="1">
      <c r="A150" s="89" t="s">
        <v>77</v>
      </c>
      <c r="B150" s="80" t="s">
        <v>101</v>
      </c>
      <c r="C150" s="84" t="s">
        <v>213</v>
      </c>
      <c r="D150" s="84" t="s">
        <v>216</v>
      </c>
      <c r="E150" s="85" t="s">
        <v>186</v>
      </c>
      <c r="F150" s="85">
        <v>240</v>
      </c>
      <c r="G150" s="82">
        <v>0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</row>
    <row r="151" spans="1:22" s="88" customFormat="1" ht="13.5" customHeight="1" hidden="1">
      <c r="A151" s="89" t="s">
        <v>205</v>
      </c>
      <c r="B151" s="80" t="s">
        <v>101</v>
      </c>
      <c r="C151" s="84" t="s">
        <v>213</v>
      </c>
      <c r="D151" s="84" t="s">
        <v>216</v>
      </c>
      <c r="E151" s="85" t="s">
        <v>206</v>
      </c>
      <c r="F151" s="85"/>
      <c r="G151" s="82">
        <v>0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</row>
    <row r="152" spans="1:22" s="88" customFormat="1" ht="13.5" customHeight="1" hidden="1">
      <c r="A152" s="89" t="s">
        <v>77</v>
      </c>
      <c r="B152" s="80" t="s">
        <v>101</v>
      </c>
      <c r="C152" s="84" t="s">
        <v>213</v>
      </c>
      <c r="D152" s="84" t="s">
        <v>216</v>
      </c>
      <c r="E152" s="85" t="s">
        <v>206</v>
      </c>
      <c r="F152" s="85">
        <v>240</v>
      </c>
      <c r="G152" s="82">
        <v>0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</row>
    <row r="153" spans="1:22" s="88" customFormat="1" ht="18" customHeight="1">
      <c r="A153" s="83" t="s">
        <v>9</v>
      </c>
      <c r="B153" s="80" t="s">
        <v>101</v>
      </c>
      <c r="C153" s="84" t="s">
        <v>213</v>
      </c>
      <c r="D153" s="84">
        <v>12</v>
      </c>
      <c r="E153" s="84"/>
      <c r="F153" s="84"/>
      <c r="G153" s="82">
        <f>4600-400-200-257-190</f>
        <v>3553</v>
      </c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</row>
    <row r="154" spans="1:22" s="88" customFormat="1" ht="30.75" customHeight="1">
      <c r="A154" s="83" t="s">
        <v>158</v>
      </c>
      <c r="B154" s="80" t="s">
        <v>101</v>
      </c>
      <c r="C154" s="84" t="s">
        <v>213</v>
      </c>
      <c r="D154" s="84">
        <v>12</v>
      </c>
      <c r="E154" s="85" t="s">
        <v>155</v>
      </c>
      <c r="F154" s="84"/>
      <c r="G154" s="82">
        <f>G153</f>
        <v>3553</v>
      </c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</row>
    <row r="155" spans="1:22" s="88" customFormat="1" ht="18.75" customHeight="1">
      <c r="A155" s="83" t="s">
        <v>285</v>
      </c>
      <c r="B155" s="80" t="s">
        <v>101</v>
      </c>
      <c r="C155" s="84" t="s">
        <v>213</v>
      </c>
      <c r="D155" s="84">
        <v>12</v>
      </c>
      <c r="E155" s="85" t="s">
        <v>297</v>
      </c>
      <c r="F155" s="84"/>
      <c r="G155" s="82">
        <v>3553</v>
      </c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</row>
    <row r="156" spans="1:22" s="88" customFormat="1" ht="27.75" customHeight="1">
      <c r="A156" s="83" t="s">
        <v>356</v>
      </c>
      <c r="B156" s="80" t="s">
        <v>101</v>
      </c>
      <c r="C156" s="84" t="s">
        <v>213</v>
      </c>
      <c r="D156" s="84">
        <v>12</v>
      </c>
      <c r="E156" s="85" t="s">
        <v>352</v>
      </c>
      <c r="F156" s="85"/>
      <c r="G156" s="82">
        <f>G154</f>
        <v>3553</v>
      </c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</row>
    <row r="157" spans="1:22" s="88" customFormat="1" ht="14.25" customHeight="1">
      <c r="A157" s="83" t="s">
        <v>167</v>
      </c>
      <c r="B157" s="80" t="s">
        <v>101</v>
      </c>
      <c r="C157" s="84" t="s">
        <v>213</v>
      </c>
      <c r="D157" s="84">
        <v>12</v>
      </c>
      <c r="E157" s="85" t="s">
        <v>354</v>
      </c>
      <c r="F157" s="85"/>
      <c r="G157" s="82">
        <f>G156</f>
        <v>3553</v>
      </c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</row>
    <row r="158" spans="1:22" s="88" customFormat="1" ht="18" customHeight="1">
      <c r="A158" s="89" t="s">
        <v>77</v>
      </c>
      <c r="B158" s="80" t="s">
        <v>101</v>
      </c>
      <c r="C158" s="84" t="s">
        <v>213</v>
      </c>
      <c r="D158" s="84">
        <v>12</v>
      </c>
      <c r="E158" s="85" t="s">
        <v>354</v>
      </c>
      <c r="F158" s="85">
        <v>240</v>
      </c>
      <c r="G158" s="82">
        <f>G157</f>
        <v>3553</v>
      </c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</row>
    <row r="159" spans="1:22" s="88" customFormat="1" ht="12.75">
      <c r="A159" s="83" t="s">
        <v>99</v>
      </c>
      <c r="B159" s="80" t="s">
        <v>101</v>
      </c>
      <c r="C159" s="84" t="s">
        <v>217</v>
      </c>
      <c r="D159" s="84" t="s">
        <v>340</v>
      </c>
      <c r="E159" s="108"/>
      <c r="F159" s="85"/>
      <c r="G159" s="91">
        <f>G160+G192+G210</f>
        <v>130422.32</v>
      </c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</row>
    <row r="160" spans="1:22" s="88" customFormat="1" ht="14.25" customHeight="1">
      <c r="A160" s="83" t="s">
        <v>33</v>
      </c>
      <c r="B160" s="80" t="s">
        <v>101</v>
      </c>
      <c r="C160" s="84" t="s">
        <v>217</v>
      </c>
      <c r="D160" s="84" t="s">
        <v>210</v>
      </c>
      <c r="E160" s="84"/>
      <c r="F160" s="84"/>
      <c r="G160" s="82">
        <f>G169+G161+G178+G189</f>
        <v>16225.699999999999</v>
      </c>
      <c r="H160" s="121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</row>
    <row r="161" spans="1:22" s="88" customFormat="1" ht="32.25" customHeight="1">
      <c r="A161" s="83" t="s">
        <v>231</v>
      </c>
      <c r="B161" s="80" t="s">
        <v>101</v>
      </c>
      <c r="C161" s="80" t="s">
        <v>102</v>
      </c>
      <c r="D161" s="80" t="s">
        <v>139</v>
      </c>
      <c r="E161" s="109" t="s">
        <v>122</v>
      </c>
      <c r="F161" s="84"/>
      <c r="G161" s="82">
        <f>G165+G166</f>
        <v>9000</v>
      </c>
      <c r="H161" s="121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</row>
    <row r="162" spans="1:22" s="88" customFormat="1" ht="19.5" customHeight="1">
      <c r="A162" s="83" t="s">
        <v>285</v>
      </c>
      <c r="B162" s="80" t="s">
        <v>101</v>
      </c>
      <c r="C162" s="80" t="s">
        <v>102</v>
      </c>
      <c r="D162" s="80" t="s">
        <v>139</v>
      </c>
      <c r="E162" s="109" t="s">
        <v>360</v>
      </c>
      <c r="F162" s="84"/>
      <c r="G162" s="82">
        <f>G161</f>
        <v>9000</v>
      </c>
      <c r="H162" s="121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</row>
    <row r="163" spans="1:22" s="88" customFormat="1" ht="30" customHeight="1">
      <c r="A163" s="83" t="s">
        <v>361</v>
      </c>
      <c r="B163" s="80" t="s">
        <v>101</v>
      </c>
      <c r="C163" s="80" t="s">
        <v>102</v>
      </c>
      <c r="D163" s="80" t="s">
        <v>139</v>
      </c>
      <c r="E163" s="109" t="s">
        <v>362</v>
      </c>
      <c r="F163" s="84"/>
      <c r="G163" s="82">
        <f>G162</f>
        <v>9000</v>
      </c>
      <c r="H163" s="121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</row>
    <row r="164" spans="1:22" s="88" customFormat="1" ht="27" customHeight="1">
      <c r="A164" s="83" t="s">
        <v>131</v>
      </c>
      <c r="B164" s="80" t="s">
        <v>101</v>
      </c>
      <c r="C164" s="80" t="s">
        <v>102</v>
      </c>
      <c r="D164" s="80" t="s">
        <v>139</v>
      </c>
      <c r="E164" s="109" t="s">
        <v>363</v>
      </c>
      <c r="F164" s="84"/>
      <c r="G164" s="82">
        <f>G163</f>
        <v>9000</v>
      </c>
      <c r="H164" s="121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</row>
    <row r="165" spans="1:22" s="88" customFormat="1" ht="17.25" customHeight="1">
      <c r="A165" s="89" t="s">
        <v>77</v>
      </c>
      <c r="B165" s="80" t="s">
        <v>101</v>
      </c>
      <c r="C165" s="80" t="s">
        <v>102</v>
      </c>
      <c r="D165" s="80" t="s">
        <v>139</v>
      </c>
      <c r="E165" s="109" t="s">
        <v>363</v>
      </c>
      <c r="F165" s="84">
        <v>240</v>
      </c>
      <c r="G165" s="82">
        <v>2000</v>
      </c>
      <c r="H165" s="121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</row>
    <row r="166" spans="1:22" s="88" customFormat="1" ht="17.25" customHeight="1">
      <c r="A166" s="110" t="s">
        <v>100</v>
      </c>
      <c r="B166" s="80" t="s">
        <v>101</v>
      </c>
      <c r="C166" s="80" t="s">
        <v>102</v>
      </c>
      <c r="D166" s="80" t="s">
        <v>139</v>
      </c>
      <c r="E166" s="109" t="s">
        <v>290</v>
      </c>
      <c r="F166" s="85">
        <v>410</v>
      </c>
      <c r="G166" s="91">
        <v>7000</v>
      </c>
      <c r="H166" s="121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</row>
    <row r="167" spans="1:22" s="88" customFormat="1" ht="29.25" customHeight="1" hidden="1">
      <c r="A167" s="111" t="s">
        <v>137</v>
      </c>
      <c r="B167" s="80" t="s">
        <v>101</v>
      </c>
      <c r="C167" s="80" t="s">
        <v>102</v>
      </c>
      <c r="D167" s="80" t="s">
        <v>139</v>
      </c>
      <c r="E167" s="109" t="s">
        <v>138</v>
      </c>
      <c r="F167" s="85"/>
      <c r="G167" s="91"/>
      <c r="H167" s="121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</row>
    <row r="168" spans="1:22" s="88" customFormat="1" ht="14.25" customHeight="1" hidden="1">
      <c r="A168" s="110" t="s">
        <v>100</v>
      </c>
      <c r="B168" s="80" t="s">
        <v>101</v>
      </c>
      <c r="C168" s="80" t="s">
        <v>102</v>
      </c>
      <c r="D168" s="80" t="s">
        <v>139</v>
      </c>
      <c r="E168" s="109" t="s">
        <v>138</v>
      </c>
      <c r="F168" s="85">
        <v>410</v>
      </c>
      <c r="G168" s="91"/>
      <c r="H168" s="121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</row>
    <row r="169" spans="1:22" s="88" customFormat="1" ht="45" customHeight="1">
      <c r="A169" s="115" t="s">
        <v>151</v>
      </c>
      <c r="B169" s="80" t="s">
        <v>101</v>
      </c>
      <c r="C169" s="84" t="s">
        <v>217</v>
      </c>
      <c r="D169" s="84" t="s">
        <v>210</v>
      </c>
      <c r="E169" s="84" t="s">
        <v>152</v>
      </c>
      <c r="F169" s="84"/>
      <c r="G169" s="82">
        <f>G173+G177</f>
        <v>1600</v>
      </c>
      <c r="H169" s="121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</row>
    <row r="170" spans="1:22" s="88" customFormat="1" ht="16.5" customHeight="1">
      <c r="A170" s="134" t="s">
        <v>285</v>
      </c>
      <c r="B170" s="80" t="s">
        <v>101</v>
      </c>
      <c r="C170" s="84" t="s">
        <v>217</v>
      </c>
      <c r="D170" s="84" t="s">
        <v>210</v>
      </c>
      <c r="E170" s="84" t="s">
        <v>291</v>
      </c>
      <c r="F170" s="84"/>
      <c r="G170" s="82">
        <v>1600</v>
      </c>
      <c r="H170" s="121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</row>
    <row r="171" spans="1:22" s="88" customFormat="1" ht="27.75" customHeight="1">
      <c r="A171" s="110" t="s">
        <v>292</v>
      </c>
      <c r="B171" s="80" t="s">
        <v>101</v>
      </c>
      <c r="C171" s="84" t="s">
        <v>217</v>
      </c>
      <c r="D171" s="84" t="s">
        <v>210</v>
      </c>
      <c r="E171" s="84" t="s">
        <v>293</v>
      </c>
      <c r="F171" s="84"/>
      <c r="G171" s="82">
        <v>1000</v>
      </c>
      <c r="H171" s="121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</row>
    <row r="172" spans="1:22" s="88" customFormat="1" ht="15" customHeight="1">
      <c r="A172" s="83" t="s">
        <v>153</v>
      </c>
      <c r="B172" s="80" t="s">
        <v>101</v>
      </c>
      <c r="C172" s="84" t="s">
        <v>217</v>
      </c>
      <c r="D172" s="84" t="s">
        <v>210</v>
      </c>
      <c r="E172" s="84" t="s">
        <v>294</v>
      </c>
      <c r="F172" s="84"/>
      <c r="G172" s="82">
        <v>1000</v>
      </c>
      <c r="H172" s="121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</row>
    <row r="173" spans="1:22" s="88" customFormat="1" ht="30" customHeight="1">
      <c r="A173" s="83" t="s">
        <v>34</v>
      </c>
      <c r="B173" s="80" t="s">
        <v>101</v>
      </c>
      <c r="C173" s="84" t="s">
        <v>217</v>
      </c>
      <c r="D173" s="84" t="s">
        <v>210</v>
      </c>
      <c r="E173" s="84" t="s">
        <v>294</v>
      </c>
      <c r="F173" s="84">
        <v>810</v>
      </c>
      <c r="G173" s="82">
        <v>1000</v>
      </c>
      <c r="H173" s="121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</row>
    <row r="174" spans="1:22" s="88" customFormat="1" ht="20.25" customHeight="1" hidden="1">
      <c r="A174" s="96" t="s">
        <v>199</v>
      </c>
      <c r="B174" s="80" t="s">
        <v>101</v>
      </c>
      <c r="C174" s="84" t="s">
        <v>217</v>
      </c>
      <c r="D174" s="84" t="s">
        <v>210</v>
      </c>
      <c r="E174" s="84" t="s">
        <v>336</v>
      </c>
      <c r="F174" s="84"/>
      <c r="G174" s="82">
        <v>0</v>
      </c>
      <c r="H174" s="121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</row>
    <row r="175" spans="1:22" s="88" customFormat="1" ht="30" customHeight="1" hidden="1">
      <c r="A175" s="83" t="s">
        <v>34</v>
      </c>
      <c r="B175" s="80" t="s">
        <v>101</v>
      </c>
      <c r="C175" s="84" t="s">
        <v>217</v>
      </c>
      <c r="D175" s="84" t="s">
        <v>210</v>
      </c>
      <c r="E175" s="84" t="s">
        <v>336</v>
      </c>
      <c r="F175" s="84">
        <v>810</v>
      </c>
      <c r="G175" s="82">
        <v>0</v>
      </c>
      <c r="H175" s="121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</row>
    <row r="176" spans="1:22" s="88" customFormat="1" ht="30" customHeight="1">
      <c r="A176" s="96" t="s">
        <v>241</v>
      </c>
      <c r="B176" s="80" t="s">
        <v>101</v>
      </c>
      <c r="C176" s="84" t="s">
        <v>217</v>
      </c>
      <c r="D176" s="84" t="s">
        <v>210</v>
      </c>
      <c r="E176" s="84" t="s">
        <v>295</v>
      </c>
      <c r="F176" s="84"/>
      <c r="G176" s="82">
        <v>600</v>
      </c>
      <c r="H176" s="121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</row>
    <row r="177" spans="1:22" s="88" customFormat="1" ht="30" customHeight="1">
      <c r="A177" s="83" t="s">
        <v>34</v>
      </c>
      <c r="B177" s="80" t="s">
        <v>101</v>
      </c>
      <c r="C177" s="84" t="s">
        <v>217</v>
      </c>
      <c r="D177" s="84" t="s">
        <v>210</v>
      </c>
      <c r="E177" s="84" t="s">
        <v>295</v>
      </c>
      <c r="F177" s="84">
        <v>810</v>
      </c>
      <c r="G177" s="82">
        <v>600</v>
      </c>
      <c r="H177" s="121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</row>
    <row r="178" spans="1:22" s="88" customFormat="1" ht="30" customHeight="1">
      <c r="A178" s="83" t="s">
        <v>158</v>
      </c>
      <c r="B178" s="80" t="s">
        <v>101</v>
      </c>
      <c r="C178" s="84" t="s">
        <v>217</v>
      </c>
      <c r="D178" s="84" t="s">
        <v>210</v>
      </c>
      <c r="E178" s="85" t="s">
        <v>155</v>
      </c>
      <c r="F178" s="85"/>
      <c r="G178" s="82">
        <v>640.8</v>
      </c>
      <c r="H178" s="113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</row>
    <row r="179" spans="1:22" s="88" customFormat="1" ht="24" customHeight="1" hidden="1">
      <c r="A179" s="96"/>
      <c r="B179" s="80"/>
      <c r="C179" s="80"/>
      <c r="D179" s="84"/>
      <c r="E179" s="85"/>
      <c r="F179" s="85"/>
      <c r="G179" s="82">
        <v>0</v>
      </c>
      <c r="H179" s="112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</row>
    <row r="180" spans="1:22" s="88" customFormat="1" ht="28.5" customHeight="1" hidden="1">
      <c r="A180" s="96"/>
      <c r="B180" s="80"/>
      <c r="C180" s="84"/>
      <c r="D180" s="84"/>
      <c r="E180" s="85"/>
      <c r="F180" s="85"/>
      <c r="G180" s="82">
        <v>0</v>
      </c>
      <c r="H180" s="121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</row>
    <row r="181" spans="1:22" s="88" customFormat="1" ht="16.5" customHeight="1" hidden="1">
      <c r="A181" s="96"/>
      <c r="B181" s="80"/>
      <c r="C181" s="84"/>
      <c r="D181" s="84"/>
      <c r="E181" s="85"/>
      <c r="F181" s="85"/>
      <c r="G181" s="82"/>
      <c r="H181" s="121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</row>
    <row r="182" spans="1:22" s="88" customFormat="1" ht="16.5" customHeight="1">
      <c r="A182" s="96" t="s">
        <v>285</v>
      </c>
      <c r="B182" s="80" t="s">
        <v>101</v>
      </c>
      <c r="C182" s="84" t="s">
        <v>217</v>
      </c>
      <c r="D182" s="84" t="s">
        <v>210</v>
      </c>
      <c r="E182" s="85" t="s">
        <v>297</v>
      </c>
      <c r="F182" s="85"/>
      <c r="G182" s="82">
        <f>G178</f>
        <v>640.8</v>
      </c>
      <c r="H182" s="121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</row>
    <row r="183" spans="1:22" s="88" customFormat="1" ht="39">
      <c r="A183" s="83" t="s">
        <v>357</v>
      </c>
      <c r="B183" s="80" t="s">
        <v>101</v>
      </c>
      <c r="C183" s="80" t="s">
        <v>102</v>
      </c>
      <c r="D183" s="80" t="s">
        <v>139</v>
      </c>
      <c r="E183" s="85" t="s">
        <v>352</v>
      </c>
      <c r="F183" s="85"/>
      <c r="G183" s="82">
        <v>640.8</v>
      </c>
      <c r="H183" s="121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</row>
    <row r="184" spans="1:22" s="88" customFormat="1" ht="16.5" customHeight="1">
      <c r="A184" s="79" t="s">
        <v>168</v>
      </c>
      <c r="B184" s="80" t="s">
        <v>101</v>
      </c>
      <c r="C184" s="80" t="s">
        <v>102</v>
      </c>
      <c r="D184" s="80" t="s">
        <v>139</v>
      </c>
      <c r="E184" s="85" t="s">
        <v>355</v>
      </c>
      <c r="F184" s="85"/>
      <c r="G184" s="82">
        <v>640.8</v>
      </c>
      <c r="H184" s="121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</row>
    <row r="185" spans="1:22" s="88" customFormat="1" ht="16.5" customHeight="1">
      <c r="A185" s="89" t="s">
        <v>77</v>
      </c>
      <c r="B185" s="80" t="s">
        <v>101</v>
      </c>
      <c r="C185" s="80" t="s">
        <v>102</v>
      </c>
      <c r="D185" s="80" t="s">
        <v>139</v>
      </c>
      <c r="E185" s="85" t="s">
        <v>355</v>
      </c>
      <c r="F185" s="85">
        <v>240</v>
      </c>
      <c r="G185" s="82">
        <v>640.8</v>
      </c>
      <c r="H185" s="121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</row>
    <row r="186" spans="1:22" s="88" customFormat="1" ht="21" customHeight="1">
      <c r="A186" s="83" t="s">
        <v>25</v>
      </c>
      <c r="B186" s="80" t="s">
        <v>101</v>
      </c>
      <c r="C186" s="80" t="s">
        <v>102</v>
      </c>
      <c r="D186" s="80" t="s">
        <v>139</v>
      </c>
      <c r="E186" s="85" t="s">
        <v>192</v>
      </c>
      <c r="F186" s="85"/>
      <c r="G186" s="82">
        <v>4984.9</v>
      </c>
      <c r="H186" s="121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</row>
    <row r="187" spans="1:22" s="88" customFormat="1" ht="17.25" customHeight="1">
      <c r="A187" s="83" t="s">
        <v>406</v>
      </c>
      <c r="B187" s="80" t="s">
        <v>101</v>
      </c>
      <c r="C187" s="80" t="s">
        <v>102</v>
      </c>
      <c r="D187" s="80" t="s">
        <v>139</v>
      </c>
      <c r="E187" s="85" t="s">
        <v>345</v>
      </c>
      <c r="F187" s="85"/>
      <c r="G187" s="82">
        <v>4984.9</v>
      </c>
      <c r="H187" s="121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</row>
    <row r="188" spans="1:22" s="88" customFormat="1" ht="17.25" customHeight="1">
      <c r="A188" s="83" t="s">
        <v>409</v>
      </c>
      <c r="B188" s="80" t="s">
        <v>101</v>
      </c>
      <c r="C188" s="80" t="s">
        <v>102</v>
      </c>
      <c r="D188" s="80" t="s">
        <v>139</v>
      </c>
      <c r="E188" s="85" t="s">
        <v>397</v>
      </c>
      <c r="F188" s="85"/>
      <c r="G188" s="82">
        <v>4984.9</v>
      </c>
      <c r="H188" s="121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</row>
    <row r="189" spans="1:22" s="88" customFormat="1" ht="39" customHeight="1">
      <c r="A189" s="96" t="s">
        <v>407</v>
      </c>
      <c r="B189" s="80" t="s">
        <v>101</v>
      </c>
      <c r="C189" s="80" t="s">
        <v>102</v>
      </c>
      <c r="D189" s="80" t="s">
        <v>139</v>
      </c>
      <c r="E189" s="85" t="s">
        <v>408</v>
      </c>
      <c r="F189" s="85"/>
      <c r="G189" s="82">
        <v>4984.9</v>
      </c>
      <c r="H189" s="121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</row>
    <row r="190" spans="1:22" s="88" customFormat="1" ht="36.75" customHeight="1" hidden="1">
      <c r="A190" s="96"/>
      <c r="B190" s="80"/>
      <c r="C190" s="80"/>
      <c r="D190" s="80"/>
      <c r="E190" s="85"/>
      <c r="F190" s="85"/>
      <c r="G190" s="82"/>
      <c r="H190" s="121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</row>
    <row r="191" spans="1:22" s="88" customFormat="1" ht="32.25" customHeight="1">
      <c r="A191" s="83" t="s">
        <v>34</v>
      </c>
      <c r="B191" s="80" t="s">
        <v>101</v>
      </c>
      <c r="C191" s="80" t="s">
        <v>102</v>
      </c>
      <c r="D191" s="80" t="s">
        <v>139</v>
      </c>
      <c r="E191" s="85" t="s">
        <v>408</v>
      </c>
      <c r="F191" s="85">
        <v>810</v>
      </c>
      <c r="G191" s="82">
        <v>4984.9</v>
      </c>
      <c r="H191" s="113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</row>
    <row r="192" spans="1:22" s="88" customFormat="1" ht="12.75">
      <c r="A192" s="83" t="s">
        <v>5</v>
      </c>
      <c r="B192" s="80" t="s">
        <v>101</v>
      </c>
      <c r="C192" s="84" t="s">
        <v>217</v>
      </c>
      <c r="D192" s="84" t="s">
        <v>211</v>
      </c>
      <c r="E192" s="85"/>
      <c r="F192" s="85"/>
      <c r="G192" s="91">
        <f>G193</f>
        <v>27962</v>
      </c>
      <c r="H192" s="121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</row>
    <row r="193" spans="1:22" s="88" customFormat="1" ht="30.75" customHeight="1">
      <c r="A193" s="83" t="s">
        <v>226</v>
      </c>
      <c r="B193" s="80" t="s">
        <v>101</v>
      </c>
      <c r="C193" s="84" t="s">
        <v>217</v>
      </c>
      <c r="D193" s="84" t="s">
        <v>211</v>
      </c>
      <c r="E193" s="85" t="s">
        <v>37</v>
      </c>
      <c r="F193" s="85"/>
      <c r="G193" s="82">
        <f>G197+G207+G209+G203+G204</f>
        <v>27962</v>
      </c>
      <c r="H193" s="121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</row>
    <row r="194" spans="1:22" s="88" customFormat="1" ht="21" customHeight="1">
      <c r="A194" s="83" t="s">
        <v>285</v>
      </c>
      <c r="B194" s="80" t="s">
        <v>101</v>
      </c>
      <c r="C194" s="84" t="s">
        <v>217</v>
      </c>
      <c r="D194" s="84" t="s">
        <v>211</v>
      </c>
      <c r="E194" s="85" t="s">
        <v>386</v>
      </c>
      <c r="F194" s="85"/>
      <c r="G194" s="82"/>
      <c r="H194" s="121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</row>
    <row r="195" spans="1:22" s="88" customFormat="1" ht="24.75" customHeight="1">
      <c r="A195" s="83" t="s">
        <v>396</v>
      </c>
      <c r="B195" s="80" t="s">
        <v>101</v>
      </c>
      <c r="C195" s="84" t="s">
        <v>217</v>
      </c>
      <c r="D195" s="84" t="s">
        <v>211</v>
      </c>
      <c r="E195" s="85" t="s">
        <v>394</v>
      </c>
      <c r="F195" s="85"/>
      <c r="G195" s="91">
        <f>G203+G204+G197</f>
        <v>18362</v>
      </c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</row>
    <row r="196" spans="1:22" s="88" customFormat="1" ht="15.75" customHeight="1">
      <c r="A196" s="83" t="s">
        <v>344</v>
      </c>
      <c r="B196" s="80" t="s">
        <v>101</v>
      </c>
      <c r="C196" s="84" t="s">
        <v>217</v>
      </c>
      <c r="D196" s="84" t="s">
        <v>211</v>
      </c>
      <c r="E196" s="85" t="s">
        <v>395</v>
      </c>
      <c r="F196" s="85"/>
      <c r="G196" s="91">
        <f>G203+G197</f>
        <v>18362</v>
      </c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</row>
    <row r="197" spans="1:22" s="88" customFormat="1" ht="18" customHeight="1">
      <c r="A197" s="89" t="s">
        <v>77</v>
      </c>
      <c r="B197" s="80" t="s">
        <v>101</v>
      </c>
      <c r="C197" s="84" t="s">
        <v>217</v>
      </c>
      <c r="D197" s="84" t="s">
        <v>211</v>
      </c>
      <c r="E197" s="85" t="s">
        <v>395</v>
      </c>
      <c r="F197" s="85">
        <v>240</v>
      </c>
      <c r="G197" s="91">
        <v>300</v>
      </c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</row>
    <row r="198" spans="1:22" s="88" customFormat="1" ht="15" customHeight="1" hidden="1">
      <c r="A198" s="114" t="s">
        <v>100</v>
      </c>
      <c r="B198" s="80" t="s">
        <v>101</v>
      </c>
      <c r="C198" s="80" t="s">
        <v>102</v>
      </c>
      <c r="D198" s="80" t="s">
        <v>103</v>
      </c>
      <c r="E198" s="85" t="s">
        <v>246</v>
      </c>
      <c r="F198" s="85">
        <v>410</v>
      </c>
      <c r="G198" s="91">
        <v>0</v>
      </c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</row>
    <row r="199" spans="1:22" s="88" customFormat="1" ht="18.75" customHeight="1" hidden="1">
      <c r="A199" s="83" t="s">
        <v>116</v>
      </c>
      <c r="B199" s="80" t="s">
        <v>101</v>
      </c>
      <c r="C199" s="80" t="s">
        <v>102</v>
      </c>
      <c r="D199" s="80" t="s">
        <v>103</v>
      </c>
      <c r="E199" s="85" t="s">
        <v>246</v>
      </c>
      <c r="F199" s="85"/>
      <c r="G199" s="91">
        <v>0</v>
      </c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</row>
    <row r="200" spans="1:22" s="88" customFormat="1" ht="18.75" customHeight="1" hidden="1">
      <c r="A200" s="114" t="s">
        <v>100</v>
      </c>
      <c r="B200" s="80" t="s">
        <v>101</v>
      </c>
      <c r="C200" s="80" t="s">
        <v>102</v>
      </c>
      <c r="D200" s="80" t="s">
        <v>103</v>
      </c>
      <c r="E200" s="85" t="s">
        <v>246</v>
      </c>
      <c r="F200" s="85">
        <v>410</v>
      </c>
      <c r="G200" s="91">
        <v>0</v>
      </c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</row>
    <row r="201" spans="1:22" s="88" customFormat="1" ht="27" customHeight="1" hidden="1">
      <c r="A201" s="115" t="s">
        <v>117</v>
      </c>
      <c r="B201" s="80" t="s">
        <v>101</v>
      </c>
      <c r="C201" s="80" t="s">
        <v>102</v>
      </c>
      <c r="D201" s="80" t="s">
        <v>103</v>
      </c>
      <c r="E201" s="85" t="s">
        <v>246</v>
      </c>
      <c r="F201" s="85"/>
      <c r="G201" s="91">
        <v>0</v>
      </c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</row>
    <row r="202" spans="1:22" s="88" customFormat="1" ht="15.75" customHeight="1" hidden="1">
      <c r="A202" s="114" t="s">
        <v>100</v>
      </c>
      <c r="B202" s="80" t="s">
        <v>101</v>
      </c>
      <c r="C202" s="80" t="s">
        <v>102</v>
      </c>
      <c r="D202" s="80" t="s">
        <v>103</v>
      </c>
      <c r="E202" s="85" t="s">
        <v>246</v>
      </c>
      <c r="F202" s="85">
        <v>410</v>
      </c>
      <c r="G202" s="91">
        <v>0</v>
      </c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</row>
    <row r="203" spans="1:22" s="88" customFormat="1" ht="15.75" customHeight="1">
      <c r="A203" s="114" t="s">
        <v>84</v>
      </c>
      <c r="B203" s="80" t="s">
        <v>101</v>
      </c>
      <c r="C203" s="84" t="s">
        <v>217</v>
      </c>
      <c r="D203" s="84" t="s">
        <v>211</v>
      </c>
      <c r="E203" s="85" t="s">
        <v>395</v>
      </c>
      <c r="F203" s="85">
        <v>410</v>
      </c>
      <c r="G203" s="91">
        <v>18062</v>
      </c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</row>
    <row r="204" spans="1:22" s="88" customFormat="1" ht="15.75" customHeight="1">
      <c r="A204" s="89" t="s">
        <v>285</v>
      </c>
      <c r="B204" s="80" t="s">
        <v>101</v>
      </c>
      <c r="C204" s="84" t="s">
        <v>217</v>
      </c>
      <c r="D204" s="84" t="s">
        <v>211</v>
      </c>
      <c r="E204" s="109" t="s">
        <v>386</v>
      </c>
      <c r="F204" s="85"/>
      <c r="G204" s="91">
        <v>0</v>
      </c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</row>
    <row r="205" spans="1:22" s="88" customFormat="1" ht="30" customHeight="1">
      <c r="A205" s="83" t="s">
        <v>365</v>
      </c>
      <c r="B205" s="80" t="s">
        <v>101</v>
      </c>
      <c r="C205" s="84" t="s">
        <v>217</v>
      </c>
      <c r="D205" s="84" t="s">
        <v>211</v>
      </c>
      <c r="E205" s="109" t="s">
        <v>364</v>
      </c>
      <c r="F205" s="85"/>
      <c r="G205" s="82">
        <f>G207+G209</f>
        <v>9600</v>
      </c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</row>
    <row r="206" spans="1:22" s="88" customFormat="1" ht="15.75" customHeight="1" hidden="1">
      <c r="A206" s="83" t="s">
        <v>59</v>
      </c>
      <c r="B206" s="80" t="s">
        <v>101</v>
      </c>
      <c r="C206" s="84" t="s">
        <v>217</v>
      </c>
      <c r="D206" s="84" t="s">
        <v>211</v>
      </c>
      <c r="E206" s="109" t="s">
        <v>63</v>
      </c>
      <c r="F206" s="85"/>
      <c r="G206" s="82">
        <v>0</v>
      </c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</row>
    <row r="207" spans="1:22" s="88" customFormat="1" ht="17.25" customHeight="1" hidden="1">
      <c r="A207" s="89" t="s">
        <v>77</v>
      </c>
      <c r="B207" s="80" t="s">
        <v>101</v>
      </c>
      <c r="C207" s="84" t="s">
        <v>217</v>
      </c>
      <c r="D207" s="84" t="s">
        <v>211</v>
      </c>
      <c r="E207" s="85" t="s">
        <v>63</v>
      </c>
      <c r="F207" s="85">
        <v>240</v>
      </c>
      <c r="G207" s="82">
        <v>0</v>
      </c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</row>
    <row r="208" spans="1:22" s="88" customFormat="1" ht="31.5" customHeight="1">
      <c r="A208" s="83" t="s">
        <v>416</v>
      </c>
      <c r="B208" s="80" t="s">
        <v>101</v>
      </c>
      <c r="C208" s="84" t="s">
        <v>217</v>
      </c>
      <c r="D208" s="84" t="s">
        <v>211</v>
      </c>
      <c r="E208" s="85" t="s">
        <v>366</v>
      </c>
      <c r="F208" s="85"/>
      <c r="G208" s="91">
        <v>9600</v>
      </c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</row>
    <row r="209" spans="1:22" s="88" customFormat="1" ht="25.5" customHeight="1">
      <c r="A209" s="96" t="s">
        <v>118</v>
      </c>
      <c r="B209" s="80" t="s">
        <v>101</v>
      </c>
      <c r="C209" s="84" t="s">
        <v>217</v>
      </c>
      <c r="D209" s="84" t="s">
        <v>211</v>
      </c>
      <c r="E209" s="85" t="s">
        <v>366</v>
      </c>
      <c r="F209" s="85">
        <v>810</v>
      </c>
      <c r="G209" s="91">
        <v>9600</v>
      </c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</row>
    <row r="210" spans="1:22" s="88" customFormat="1" ht="12.75">
      <c r="A210" s="83" t="s">
        <v>6</v>
      </c>
      <c r="B210" s="80" t="s">
        <v>101</v>
      </c>
      <c r="C210" s="84" t="s">
        <v>217</v>
      </c>
      <c r="D210" s="84" t="s">
        <v>212</v>
      </c>
      <c r="E210" s="84"/>
      <c r="F210" s="84"/>
      <c r="G210" s="82">
        <f>G211</f>
        <v>86234.62000000001</v>
      </c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</row>
    <row r="211" spans="1:22" s="88" customFormat="1" ht="30" customHeight="1">
      <c r="A211" s="83" t="s">
        <v>230</v>
      </c>
      <c r="B211" s="80" t="s">
        <v>101</v>
      </c>
      <c r="C211" s="84" t="s">
        <v>217</v>
      </c>
      <c r="D211" s="84" t="s">
        <v>212</v>
      </c>
      <c r="E211" s="85" t="s">
        <v>38</v>
      </c>
      <c r="F211" s="84"/>
      <c r="G211" s="82">
        <f>G213+G218+G240+G248+G246</f>
        <v>86234.62000000001</v>
      </c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</row>
    <row r="212" spans="1:22" s="88" customFormat="1" ht="16.5" customHeight="1">
      <c r="A212" s="83" t="s">
        <v>285</v>
      </c>
      <c r="B212" s="80" t="s">
        <v>101</v>
      </c>
      <c r="C212" s="84" t="s">
        <v>217</v>
      </c>
      <c r="D212" s="84" t="s">
        <v>212</v>
      </c>
      <c r="E212" s="85" t="s">
        <v>368</v>
      </c>
      <c r="F212" s="84"/>
      <c r="G212" s="82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</row>
    <row r="213" spans="1:22" s="88" customFormat="1" ht="30" customHeight="1">
      <c r="A213" s="83" t="s">
        <v>375</v>
      </c>
      <c r="B213" s="80" t="s">
        <v>101</v>
      </c>
      <c r="C213" s="84" t="s">
        <v>217</v>
      </c>
      <c r="D213" s="84" t="s">
        <v>212</v>
      </c>
      <c r="E213" s="85" t="s">
        <v>372</v>
      </c>
      <c r="F213" s="85"/>
      <c r="G213" s="82">
        <f>G215+G217</f>
        <v>18600</v>
      </c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</row>
    <row r="214" spans="1:22" s="88" customFormat="1" ht="17.25" customHeight="1">
      <c r="A214" s="37" t="s">
        <v>323</v>
      </c>
      <c r="B214" s="80" t="s">
        <v>101</v>
      </c>
      <c r="C214" s="84" t="s">
        <v>217</v>
      </c>
      <c r="D214" s="84" t="s">
        <v>212</v>
      </c>
      <c r="E214" s="85" t="s">
        <v>373</v>
      </c>
      <c r="F214" s="85"/>
      <c r="G214" s="91">
        <v>7500</v>
      </c>
      <c r="H214" s="112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</row>
    <row r="215" spans="1:22" s="88" customFormat="1" ht="18" customHeight="1">
      <c r="A215" s="89" t="s">
        <v>77</v>
      </c>
      <c r="B215" s="80" t="s">
        <v>101</v>
      </c>
      <c r="C215" s="84" t="s">
        <v>217</v>
      </c>
      <c r="D215" s="84" t="s">
        <v>212</v>
      </c>
      <c r="E215" s="85" t="s">
        <v>373</v>
      </c>
      <c r="F215" s="85">
        <v>240</v>
      </c>
      <c r="G215" s="91">
        <v>7500</v>
      </c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</row>
    <row r="216" spans="1:22" s="88" customFormat="1" ht="17.25" customHeight="1">
      <c r="A216" s="37" t="s">
        <v>331</v>
      </c>
      <c r="B216" s="80" t="s">
        <v>101</v>
      </c>
      <c r="C216" s="84" t="s">
        <v>217</v>
      </c>
      <c r="D216" s="84" t="s">
        <v>212</v>
      </c>
      <c r="E216" s="85" t="s">
        <v>374</v>
      </c>
      <c r="F216" s="85"/>
      <c r="G216" s="82">
        <v>11100</v>
      </c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</row>
    <row r="217" spans="1:22" s="88" customFormat="1" ht="18" customHeight="1">
      <c r="A217" s="89" t="s">
        <v>77</v>
      </c>
      <c r="B217" s="80" t="s">
        <v>101</v>
      </c>
      <c r="C217" s="84" t="s">
        <v>217</v>
      </c>
      <c r="D217" s="84" t="s">
        <v>212</v>
      </c>
      <c r="E217" s="85" t="s">
        <v>374</v>
      </c>
      <c r="F217" s="85">
        <v>240</v>
      </c>
      <c r="G217" s="82">
        <v>11100</v>
      </c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</row>
    <row r="218" spans="1:22" s="88" customFormat="1" ht="27.75" customHeight="1">
      <c r="A218" s="83" t="s">
        <v>376</v>
      </c>
      <c r="B218" s="80" t="s">
        <v>101</v>
      </c>
      <c r="C218" s="84" t="s">
        <v>217</v>
      </c>
      <c r="D218" s="84" t="s">
        <v>212</v>
      </c>
      <c r="E218" s="116" t="s">
        <v>377</v>
      </c>
      <c r="F218" s="85"/>
      <c r="G218" s="82">
        <f>G220+G222+G224+G226+G228+G230+G232+G234+G236+G238</f>
        <v>64002.700000000004</v>
      </c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</row>
    <row r="219" spans="1:22" s="88" customFormat="1" ht="21" customHeight="1">
      <c r="A219" s="83" t="s">
        <v>61</v>
      </c>
      <c r="B219" s="80" t="s">
        <v>101</v>
      </c>
      <c r="C219" s="84" t="s">
        <v>217</v>
      </c>
      <c r="D219" s="84" t="s">
        <v>212</v>
      </c>
      <c r="E219" s="85" t="s">
        <v>378</v>
      </c>
      <c r="F219" s="85"/>
      <c r="G219" s="82">
        <v>500</v>
      </c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</row>
    <row r="220" spans="1:22" s="88" customFormat="1" ht="18" customHeight="1">
      <c r="A220" s="89" t="s">
        <v>77</v>
      </c>
      <c r="B220" s="80" t="s">
        <v>101</v>
      </c>
      <c r="C220" s="84" t="s">
        <v>217</v>
      </c>
      <c r="D220" s="84" t="s">
        <v>212</v>
      </c>
      <c r="E220" s="85" t="s">
        <v>378</v>
      </c>
      <c r="F220" s="85">
        <v>240</v>
      </c>
      <c r="G220" s="82">
        <v>500</v>
      </c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</row>
    <row r="221" spans="1:22" s="88" customFormat="1" ht="20.25" customHeight="1">
      <c r="A221" s="83" t="s">
        <v>178</v>
      </c>
      <c r="B221" s="80" t="s">
        <v>101</v>
      </c>
      <c r="C221" s="84" t="s">
        <v>217</v>
      </c>
      <c r="D221" s="84" t="s">
        <v>212</v>
      </c>
      <c r="E221" s="85" t="s">
        <v>379</v>
      </c>
      <c r="F221" s="84"/>
      <c r="G221" s="82">
        <v>8500</v>
      </c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</row>
    <row r="222" spans="1:22" s="88" customFormat="1" ht="15.75" customHeight="1">
      <c r="A222" s="89" t="s">
        <v>77</v>
      </c>
      <c r="B222" s="80" t="s">
        <v>101</v>
      </c>
      <c r="C222" s="84" t="s">
        <v>217</v>
      </c>
      <c r="D222" s="84" t="s">
        <v>212</v>
      </c>
      <c r="E222" s="85" t="s">
        <v>379</v>
      </c>
      <c r="F222" s="84">
        <v>240</v>
      </c>
      <c r="G222" s="82">
        <v>8500</v>
      </c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</row>
    <row r="223" spans="1:22" s="88" customFormat="1" ht="18" customHeight="1">
      <c r="A223" s="83" t="s">
        <v>64</v>
      </c>
      <c r="B223" s="80" t="s">
        <v>101</v>
      </c>
      <c r="C223" s="84" t="s">
        <v>217</v>
      </c>
      <c r="D223" s="84" t="s">
        <v>212</v>
      </c>
      <c r="E223" s="85" t="s">
        <v>380</v>
      </c>
      <c r="F223" s="85"/>
      <c r="G223" s="82">
        <v>1200</v>
      </c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</row>
    <row r="224" spans="1:22" s="88" customFormat="1" ht="20.25" customHeight="1">
      <c r="A224" s="89" t="s">
        <v>77</v>
      </c>
      <c r="B224" s="80" t="s">
        <v>101</v>
      </c>
      <c r="C224" s="84" t="s">
        <v>217</v>
      </c>
      <c r="D224" s="84" t="s">
        <v>212</v>
      </c>
      <c r="E224" s="85" t="s">
        <v>380</v>
      </c>
      <c r="F224" s="85">
        <v>240</v>
      </c>
      <c r="G224" s="82">
        <v>1200</v>
      </c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</row>
    <row r="225" spans="1:22" s="88" customFormat="1" ht="20.25" customHeight="1">
      <c r="A225" s="37" t="s">
        <v>248</v>
      </c>
      <c r="B225" s="80" t="s">
        <v>101</v>
      </c>
      <c r="C225" s="84" t="s">
        <v>217</v>
      </c>
      <c r="D225" s="84" t="s">
        <v>212</v>
      </c>
      <c r="E225" s="85" t="s">
        <v>381</v>
      </c>
      <c r="F225" s="85"/>
      <c r="G225" s="91">
        <f>40755.8-1437.1-350-1000-3216</f>
        <v>34752.700000000004</v>
      </c>
      <c r="H225" s="87">
        <v>1437.1</v>
      </c>
      <c r="I225" s="208" t="s">
        <v>426</v>
      </c>
      <c r="J225" s="208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</row>
    <row r="226" spans="1:22" s="88" customFormat="1" ht="18" customHeight="1">
      <c r="A226" s="89" t="s">
        <v>77</v>
      </c>
      <c r="B226" s="80" t="s">
        <v>101</v>
      </c>
      <c r="C226" s="84" t="s">
        <v>217</v>
      </c>
      <c r="D226" s="84" t="s">
        <v>212</v>
      </c>
      <c r="E226" s="85" t="s">
        <v>381</v>
      </c>
      <c r="F226" s="85">
        <v>240</v>
      </c>
      <c r="G226" s="91">
        <f>40755.8-1437.1-350-1000-3216</f>
        <v>34752.700000000004</v>
      </c>
      <c r="H226" s="87">
        <v>1000</v>
      </c>
      <c r="I226" s="207" t="s">
        <v>428</v>
      </c>
      <c r="J226" s="207"/>
      <c r="K226" s="155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</row>
    <row r="227" spans="1:22" s="88" customFormat="1" ht="18" customHeight="1">
      <c r="A227" s="37" t="s">
        <v>329</v>
      </c>
      <c r="B227" s="80" t="s">
        <v>101</v>
      </c>
      <c r="C227" s="84" t="s">
        <v>217</v>
      </c>
      <c r="D227" s="84" t="s">
        <v>212</v>
      </c>
      <c r="E227" s="85" t="s">
        <v>382</v>
      </c>
      <c r="F227" s="85"/>
      <c r="G227" s="91">
        <v>900</v>
      </c>
      <c r="H227" s="87">
        <v>350</v>
      </c>
      <c r="I227" s="121" t="s">
        <v>425</v>
      </c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</row>
    <row r="228" spans="1:22" s="88" customFormat="1" ht="17.25" customHeight="1">
      <c r="A228" s="89" t="s">
        <v>77</v>
      </c>
      <c r="B228" s="80" t="s">
        <v>101</v>
      </c>
      <c r="C228" s="84" t="s">
        <v>217</v>
      </c>
      <c r="D228" s="84" t="s">
        <v>212</v>
      </c>
      <c r="E228" s="85" t="s">
        <v>382</v>
      </c>
      <c r="F228" s="85">
        <v>240</v>
      </c>
      <c r="G228" s="91">
        <v>900</v>
      </c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</row>
    <row r="229" spans="1:22" s="88" customFormat="1" ht="18" customHeight="1">
      <c r="A229" s="37" t="s">
        <v>330</v>
      </c>
      <c r="B229" s="80" t="s">
        <v>101</v>
      </c>
      <c r="C229" s="84" t="s">
        <v>217</v>
      </c>
      <c r="D229" s="84" t="s">
        <v>212</v>
      </c>
      <c r="E229" s="85" t="s">
        <v>383</v>
      </c>
      <c r="F229" s="85"/>
      <c r="G229" s="91">
        <v>15700</v>
      </c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</row>
    <row r="230" spans="1:22" s="88" customFormat="1" ht="15" customHeight="1">
      <c r="A230" s="89" t="s">
        <v>77</v>
      </c>
      <c r="B230" s="80" t="s">
        <v>101</v>
      </c>
      <c r="C230" s="84" t="s">
        <v>217</v>
      </c>
      <c r="D230" s="84" t="s">
        <v>212</v>
      </c>
      <c r="E230" s="85" t="s">
        <v>383</v>
      </c>
      <c r="F230" s="85">
        <v>240</v>
      </c>
      <c r="G230" s="91">
        <v>15700</v>
      </c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</row>
    <row r="231" spans="1:22" s="88" customFormat="1" ht="18" customHeight="1">
      <c r="A231" s="47" t="s">
        <v>249</v>
      </c>
      <c r="B231" s="80" t="s">
        <v>101</v>
      </c>
      <c r="C231" s="84" t="s">
        <v>217</v>
      </c>
      <c r="D231" s="84" t="s">
        <v>212</v>
      </c>
      <c r="E231" s="85" t="s">
        <v>384</v>
      </c>
      <c r="F231" s="85"/>
      <c r="G231" s="82">
        <v>350</v>
      </c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</row>
    <row r="232" spans="1:22" s="88" customFormat="1" ht="15" customHeight="1">
      <c r="A232" s="89" t="s">
        <v>77</v>
      </c>
      <c r="B232" s="80" t="s">
        <v>101</v>
      </c>
      <c r="C232" s="84" t="s">
        <v>217</v>
      </c>
      <c r="D232" s="84" t="s">
        <v>212</v>
      </c>
      <c r="E232" s="85" t="s">
        <v>384</v>
      </c>
      <c r="F232" s="85">
        <v>240</v>
      </c>
      <c r="G232" s="82">
        <v>350</v>
      </c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</row>
    <row r="233" spans="1:22" s="88" customFormat="1" ht="27" customHeight="1">
      <c r="A233" s="83" t="s">
        <v>250</v>
      </c>
      <c r="B233" s="80" t="s">
        <v>101</v>
      </c>
      <c r="C233" s="84" t="s">
        <v>217</v>
      </c>
      <c r="D233" s="84" t="s">
        <v>212</v>
      </c>
      <c r="E233" s="85" t="s">
        <v>385</v>
      </c>
      <c r="F233" s="85"/>
      <c r="G233" s="91">
        <f>1700+400</f>
        <v>2100</v>
      </c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</row>
    <row r="234" spans="1:22" s="88" customFormat="1" ht="15" customHeight="1">
      <c r="A234" s="89" t="s">
        <v>77</v>
      </c>
      <c r="B234" s="80" t="s">
        <v>101</v>
      </c>
      <c r="C234" s="84" t="s">
        <v>217</v>
      </c>
      <c r="D234" s="84" t="s">
        <v>212</v>
      </c>
      <c r="E234" s="85" t="s">
        <v>385</v>
      </c>
      <c r="F234" s="85">
        <v>240</v>
      </c>
      <c r="G234" s="91">
        <f>1700+400</f>
        <v>2100</v>
      </c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</row>
    <row r="235" spans="1:22" s="88" customFormat="1" ht="18" customHeight="1" hidden="1">
      <c r="A235" s="89"/>
      <c r="B235" s="80"/>
      <c r="C235" s="84"/>
      <c r="D235" s="84"/>
      <c r="E235" s="85"/>
      <c r="F235" s="85"/>
      <c r="G235" s="91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</row>
    <row r="236" spans="1:22" s="88" customFormat="1" ht="15" customHeight="1" hidden="1">
      <c r="A236" s="83"/>
      <c r="B236" s="80"/>
      <c r="C236" s="84"/>
      <c r="D236" s="84"/>
      <c r="E236" s="85"/>
      <c r="F236" s="85"/>
      <c r="G236" s="91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</row>
    <row r="237" spans="1:22" s="88" customFormat="1" ht="18" customHeight="1">
      <c r="A237" s="83" t="s">
        <v>187</v>
      </c>
      <c r="B237" s="80" t="s">
        <v>101</v>
      </c>
      <c r="C237" s="84" t="s">
        <v>217</v>
      </c>
      <c r="D237" s="84" t="s">
        <v>212</v>
      </c>
      <c r="E237" s="85" t="s">
        <v>388</v>
      </c>
      <c r="F237" s="85"/>
      <c r="G237" s="91">
        <v>0</v>
      </c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</row>
    <row r="238" spans="1:22" s="88" customFormat="1" ht="18" customHeight="1">
      <c r="A238" s="83" t="s">
        <v>100</v>
      </c>
      <c r="B238" s="80" t="s">
        <v>101</v>
      </c>
      <c r="C238" s="84" t="s">
        <v>217</v>
      </c>
      <c r="D238" s="84" t="s">
        <v>212</v>
      </c>
      <c r="E238" s="85" t="s">
        <v>389</v>
      </c>
      <c r="F238" s="85">
        <v>410</v>
      </c>
      <c r="G238" s="91">
        <v>0</v>
      </c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</row>
    <row r="239" spans="1:22" s="88" customFormat="1" ht="18" customHeight="1" hidden="1">
      <c r="A239" s="83"/>
      <c r="B239" s="80"/>
      <c r="C239" s="84"/>
      <c r="D239" s="84"/>
      <c r="E239" s="85"/>
      <c r="F239" s="85"/>
      <c r="G239" s="91">
        <v>0</v>
      </c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</row>
    <row r="240" spans="1:22" s="88" customFormat="1" ht="30" customHeight="1">
      <c r="A240" s="83" t="s">
        <v>251</v>
      </c>
      <c r="B240" s="80" t="s">
        <v>101</v>
      </c>
      <c r="C240" s="84" t="s">
        <v>217</v>
      </c>
      <c r="D240" s="84" t="s">
        <v>212</v>
      </c>
      <c r="E240" s="85" t="s">
        <v>418</v>
      </c>
      <c r="F240" s="85"/>
      <c r="G240" s="91">
        <f>G242+G244</f>
        <v>3631.9199999999996</v>
      </c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</row>
    <row r="241" spans="1:22" s="88" customFormat="1" ht="54" customHeight="1">
      <c r="A241" s="83" t="s">
        <v>242</v>
      </c>
      <c r="B241" s="80" t="s">
        <v>101</v>
      </c>
      <c r="C241" s="84" t="s">
        <v>217</v>
      </c>
      <c r="D241" s="84" t="s">
        <v>212</v>
      </c>
      <c r="E241" s="85" t="s">
        <v>419</v>
      </c>
      <c r="F241" s="85"/>
      <c r="G241" s="91">
        <f>2109.7+432.1</f>
        <v>2541.7999999999997</v>
      </c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</row>
    <row r="242" spans="1:22" s="88" customFormat="1" ht="18" customHeight="1">
      <c r="A242" s="89" t="s">
        <v>77</v>
      </c>
      <c r="B242" s="80" t="s">
        <v>101</v>
      </c>
      <c r="C242" s="84" t="s">
        <v>217</v>
      </c>
      <c r="D242" s="84" t="s">
        <v>212</v>
      </c>
      <c r="E242" s="85" t="s">
        <v>419</v>
      </c>
      <c r="F242" s="85">
        <v>240</v>
      </c>
      <c r="G242" s="91">
        <f>2109.7+432.1</f>
        <v>2541.7999999999997</v>
      </c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</row>
    <row r="243" spans="1:22" s="88" customFormat="1" ht="68.25" customHeight="1">
      <c r="A243" s="83" t="s">
        <v>148</v>
      </c>
      <c r="B243" s="80" t="s">
        <v>101</v>
      </c>
      <c r="C243" s="84" t="s">
        <v>217</v>
      </c>
      <c r="D243" s="84" t="s">
        <v>212</v>
      </c>
      <c r="E243" s="85" t="s">
        <v>420</v>
      </c>
      <c r="F243" s="85"/>
      <c r="G243" s="91">
        <f>904.8+185.32</f>
        <v>1090.12</v>
      </c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</row>
    <row r="244" spans="1:22" s="88" customFormat="1" ht="15" customHeight="1">
      <c r="A244" s="89" t="s">
        <v>77</v>
      </c>
      <c r="B244" s="80" t="s">
        <v>101</v>
      </c>
      <c r="C244" s="84" t="s">
        <v>217</v>
      </c>
      <c r="D244" s="84" t="s">
        <v>212</v>
      </c>
      <c r="E244" s="85" t="s">
        <v>420</v>
      </c>
      <c r="F244" s="85">
        <v>240</v>
      </c>
      <c r="G244" s="91">
        <f>904.8+185.32</f>
        <v>1090.12</v>
      </c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</row>
    <row r="245" spans="1:22" s="88" customFormat="1" ht="15" customHeight="1" hidden="1">
      <c r="A245" s="89" t="s">
        <v>204</v>
      </c>
      <c r="B245" s="80" t="s">
        <v>101</v>
      </c>
      <c r="C245" s="84" t="s">
        <v>217</v>
      </c>
      <c r="D245" s="84" t="s">
        <v>212</v>
      </c>
      <c r="E245" s="85" t="s">
        <v>203</v>
      </c>
      <c r="F245" s="85"/>
      <c r="G245" s="91">
        <v>0</v>
      </c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</row>
    <row r="246" spans="1:22" s="88" customFormat="1" ht="18" customHeight="1" hidden="1">
      <c r="A246" s="89" t="s">
        <v>77</v>
      </c>
      <c r="B246" s="80" t="s">
        <v>101</v>
      </c>
      <c r="C246" s="84" t="s">
        <v>217</v>
      </c>
      <c r="D246" s="84" t="s">
        <v>212</v>
      </c>
      <c r="E246" s="85" t="s">
        <v>203</v>
      </c>
      <c r="F246" s="85">
        <v>240</v>
      </c>
      <c r="G246" s="91">
        <v>0</v>
      </c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</row>
    <row r="247" spans="1:22" s="88" customFormat="1" ht="18" customHeight="1" hidden="1">
      <c r="A247" s="83" t="s">
        <v>390</v>
      </c>
      <c r="B247" s="80" t="s">
        <v>101</v>
      </c>
      <c r="C247" s="84" t="s">
        <v>217</v>
      </c>
      <c r="D247" s="84" t="s">
        <v>212</v>
      </c>
      <c r="E247" s="85" t="s">
        <v>277</v>
      </c>
      <c r="F247" s="85"/>
      <c r="G247" s="91">
        <v>0</v>
      </c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</row>
    <row r="248" spans="1:22" s="88" customFormat="1" ht="17.25" customHeight="1" hidden="1">
      <c r="A248" s="83" t="s">
        <v>253</v>
      </c>
      <c r="B248" s="80" t="s">
        <v>101</v>
      </c>
      <c r="C248" s="84" t="s">
        <v>217</v>
      </c>
      <c r="D248" s="84" t="s">
        <v>212</v>
      </c>
      <c r="E248" s="85" t="s">
        <v>252</v>
      </c>
      <c r="F248" s="85"/>
      <c r="G248" s="91">
        <v>0</v>
      </c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</row>
    <row r="249" spans="1:22" s="88" customFormat="1" ht="30" customHeight="1" hidden="1">
      <c r="A249" s="83" t="s">
        <v>170</v>
      </c>
      <c r="B249" s="80" t="s">
        <v>101</v>
      </c>
      <c r="C249" s="84" t="s">
        <v>217</v>
      </c>
      <c r="D249" s="84" t="s">
        <v>212</v>
      </c>
      <c r="E249" s="85" t="s">
        <v>254</v>
      </c>
      <c r="F249" s="85"/>
      <c r="G249" s="91">
        <v>0</v>
      </c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</row>
    <row r="250" spans="1:22" s="88" customFormat="1" ht="18" customHeight="1" hidden="1">
      <c r="A250" s="89" t="s">
        <v>77</v>
      </c>
      <c r="B250" s="80" t="s">
        <v>101</v>
      </c>
      <c r="C250" s="84" t="s">
        <v>217</v>
      </c>
      <c r="D250" s="84" t="s">
        <v>212</v>
      </c>
      <c r="E250" s="85" t="s">
        <v>254</v>
      </c>
      <c r="F250" s="85">
        <v>240</v>
      </c>
      <c r="G250" s="91">
        <v>0</v>
      </c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</row>
    <row r="251" spans="1:22" s="88" customFormat="1" ht="12.75">
      <c r="A251" s="89" t="s">
        <v>104</v>
      </c>
      <c r="B251" s="80" t="s">
        <v>101</v>
      </c>
      <c r="C251" s="84" t="s">
        <v>218</v>
      </c>
      <c r="D251" s="84" t="s">
        <v>340</v>
      </c>
      <c r="E251" s="85"/>
      <c r="F251" s="85"/>
      <c r="G251" s="91">
        <f>G252</f>
        <v>3050</v>
      </c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</row>
    <row r="252" spans="1:22" s="88" customFormat="1" ht="15.75" customHeight="1">
      <c r="A252" s="136" t="s">
        <v>12</v>
      </c>
      <c r="B252" s="80" t="s">
        <v>101</v>
      </c>
      <c r="C252" s="84" t="s">
        <v>218</v>
      </c>
      <c r="D252" s="84" t="s">
        <v>218</v>
      </c>
      <c r="E252" s="84"/>
      <c r="F252" s="84"/>
      <c r="G252" s="91">
        <f>G259</f>
        <v>3050</v>
      </c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</row>
    <row r="253" spans="1:22" s="88" customFormat="1" ht="27" customHeight="1">
      <c r="A253" s="83" t="s">
        <v>227</v>
      </c>
      <c r="B253" s="80" t="s">
        <v>101</v>
      </c>
      <c r="C253" s="84" t="s">
        <v>218</v>
      </c>
      <c r="D253" s="84" t="s">
        <v>218</v>
      </c>
      <c r="E253" s="85" t="s">
        <v>39</v>
      </c>
      <c r="F253" s="85"/>
      <c r="G253" s="91">
        <v>3050</v>
      </c>
      <c r="H253" s="87"/>
      <c r="I253" s="86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</row>
    <row r="254" spans="1:22" s="88" customFormat="1" ht="19.5" customHeight="1">
      <c r="A254" s="83" t="s">
        <v>324</v>
      </c>
      <c r="B254" s="80" t="s">
        <v>101</v>
      </c>
      <c r="C254" s="84" t="s">
        <v>218</v>
      </c>
      <c r="D254" s="84" t="s">
        <v>218</v>
      </c>
      <c r="E254" s="85" t="s">
        <v>275</v>
      </c>
      <c r="F254" s="85"/>
      <c r="G254" s="91">
        <v>3050</v>
      </c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</row>
    <row r="255" spans="1:22" s="88" customFormat="1" ht="29.25" customHeight="1">
      <c r="A255" s="107" t="s">
        <v>257</v>
      </c>
      <c r="B255" s="80" t="s">
        <v>101</v>
      </c>
      <c r="C255" s="84" t="s">
        <v>218</v>
      </c>
      <c r="D255" s="84" t="s">
        <v>218</v>
      </c>
      <c r="E255" s="85" t="s">
        <v>255</v>
      </c>
      <c r="F255" s="85"/>
      <c r="G255" s="91">
        <v>3050</v>
      </c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</row>
    <row r="256" spans="1:22" s="88" customFormat="1" ht="15" customHeight="1" hidden="1">
      <c r="A256" s="83" t="s">
        <v>136</v>
      </c>
      <c r="B256" s="80" t="s">
        <v>101</v>
      </c>
      <c r="C256" s="84" t="s">
        <v>218</v>
      </c>
      <c r="D256" s="84" t="s">
        <v>218</v>
      </c>
      <c r="E256" s="85" t="s">
        <v>135</v>
      </c>
      <c r="F256" s="85"/>
      <c r="G256" s="91">
        <v>3050</v>
      </c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</row>
    <row r="257" spans="1:22" s="88" customFormat="1" ht="12.75" hidden="1">
      <c r="A257" s="89" t="s">
        <v>77</v>
      </c>
      <c r="B257" s="80" t="s">
        <v>101</v>
      </c>
      <c r="C257" s="84" t="s">
        <v>218</v>
      </c>
      <c r="D257" s="84" t="s">
        <v>218</v>
      </c>
      <c r="E257" s="85" t="s">
        <v>135</v>
      </c>
      <c r="F257" s="85">
        <v>240</v>
      </c>
      <c r="G257" s="91">
        <v>3050</v>
      </c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</row>
    <row r="258" spans="1:22" s="88" customFormat="1" ht="26.25">
      <c r="A258" s="83" t="s">
        <v>332</v>
      </c>
      <c r="B258" s="80" t="s">
        <v>101</v>
      </c>
      <c r="C258" s="84" t="s">
        <v>218</v>
      </c>
      <c r="D258" s="84" t="s">
        <v>218</v>
      </c>
      <c r="E258" s="85" t="s">
        <v>256</v>
      </c>
      <c r="F258" s="85"/>
      <c r="G258" s="91">
        <v>3050</v>
      </c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</row>
    <row r="259" spans="1:22" s="88" customFormat="1" ht="12.75">
      <c r="A259" s="89" t="s">
        <v>81</v>
      </c>
      <c r="B259" s="80" t="s">
        <v>101</v>
      </c>
      <c r="C259" s="84" t="s">
        <v>218</v>
      </c>
      <c r="D259" s="84" t="s">
        <v>218</v>
      </c>
      <c r="E259" s="85" t="s">
        <v>256</v>
      </c>
      <c r="F259" s="85">
        <v>620</v>
      </c>
      <c r="G259" s="91">
        <v>3050</v>
      </c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</row>
    <row r="260" spans="1:22" s="88" customFormat="1" ht="12.75">
      <c r="A260" s="89" t="s">
        <v>105</v>
      </c>
      <c r="B260" s="80" t="s">
        <v>101</v>
      </c>
      <c r="C260" s="84" t="s">
        <v>219</v>
      </c>
      <c r="D260" s="84" t="s">
        <v>340</v>
      </c>
      <c r="E260" s="85"/>
      <c r="F260" s="85"/>
      <c r="G260" s="91">
        <f>G261</f>
        <v>25103</v>
      </c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</row>
    <row r="261" spans="1:22" s="88" customFormat="1" ht="12.75">
      <c r="A261" s="83" t="s">
        <v>2</v>
      </c>
      <c r="B261" s="80" t="s">
        <v>101</v>
      </c>
      <c r="C261" s="84" t="s">
        <v>219</v>
      </c>
      <c r="D261" s="84" t="s">
        <v>210</v>
      </c>
      <c r="E261" s="84"/>
      <c r="F261" s="84"/>
      <c r="G261" s="82">
        <f>G262</f>
        <v>25103</v>
      </c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</row>
    <row r="262" spans="1:22" s="88" customFormat="1" ht="30.75" customHeight="1">
      <c r="A262" s="83" t="s">
        <v>227</v>
      </c>
      <c r="B262" s="80" t="s">
        <v>101</v>
      </c>
      <c r="C262" s="84" t="s">
        <v>219</v>
      </c>
      <c r="D262" s="84" t="s">
        <v>210</v>
      </c>
      <c r="E262" s="85" t="s">
        <v>39</v>
      </c>
      <c r="F262" s="84"/>
      <c r="G262" s="82">
        <f>G264</f>
        <v>25103</v>
      </c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</row>
    <row r="263" spans="1:22" s="88" customFormat="1" ht="18" customHeight="1">
      <c r="A263" s="83" t="s">
        <v>324</v>
      </c>
      <c r="B263" s="80" t="s">
        <v>101</v>
      </c>
      <c r="C263" s="84" t="s">
        <v>219</v>
      </c>
      <c r="D263" s="84" t="s">
        <v>210</v>
      </c>
      <c r="E263" s="85" t="s">
        <v>275</v>
      </c>
      <c r="F263" s="84"/>
      <c r="G263" s="82">
        <v>25103</v>
      </c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</row>
    <row r="264" spans="1:22" s="88" customFormat="1" ht="30.75" customHeight="1">
      <c r="A264" s="83" t="s">
        <v>263</v>
      </c>
      <c r="B264" s="80" t="s">
        <v>101</v>
      </c>
      <c r="C264" s="84" t="s">
        <v>219</v>
      </c>
      <c r="D264" s="84" t="s">
        <v>210</v>
      </c>
      <c r="E264" s="85" t="s">
        <v>258</v>
      </c>
      <c r="F264" s="85"/>
      <c r="G264" s="82">
        <f>G266+G268+G271+G274</f>
        <v>25103</v>
      </c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</row>
    <row r="265" spans="1:22" s="88" customFormat="1" ht="27" customHeight="1">
      <c r="A265" s="83" t="s">
        <v>335</v>
      </c>
      <c r="B265" s="80" t="s">
        <v>101</v>
      </c>
      <c r="C265" s="84" t="s">
        <v>219</v>
      </c>
      <c r="D265" s="84" t="s">
        <v>210</v>
      </c>
      <c r="E265" s="85" t="s">
        <v>260</v>
      </c>
      <c r="F265" s="85"/>
      <c r="G265" s="91">
        <v>4265</v>
      </c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</row>
    <row r="266" spans="1:22" s="88" customFormat="1" ht="12.75">
      <c r="A266" s="89" t="s">
        <v>81</v>
      </c>
      <c r="B266" s="80" t="s">
        <v>101</v>
      </c>
      <c r="C266" s="84" t="s">
        <v>219</v>
      </c>
      <c r="D266" s="84" t="s">
        <v>210</v>
      </c>
      <c r="E266" s="85" t="s">
        <v>260</v>
      </c>
      <c r="F266" s="85">
        <v>620</v>
      </c>
      <c r="G266" s="91">
        <v>4265</v>
      </c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</row>
    <row r="267" spans="1:22" s="88" customFormat="1" ht="27" customHeight="1">
      <c r="A267" s="83" t="s">
        <v>191</v>
      </c>
      <c r="B267" s="80" t="s">
        <v>101</v>
      </c>
      <c r="C267" s="84" t="s">
        <v>219</v>
      </c>
      <c r="D267" s="84" t="s">
        <v>210</v>
      </c>
      <c r="E267" s="85" t="s">
        <v>259</v>
      </c>
      <c r="F267" s="85"/>
      <c r="G267" s="82">
        <f>10314.4+6938</f>
        <v>17252.4</v>
      </c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</row>
    <row r="268" spans="1:22" s="88" customFormat="1" ht="12.75">
      <c r="A268" s="89" t="s">
        <v>81</v>
      </c>
      <c r="B268" s="80" t="s">
        <v>101</v>
      </c>
      <c r="C268" s="84" t="s">
        <v>219</v>
      </c>
      <c r="D268" s="84" t="s">
        <v>210</v>
      </c>
      <c r="E268" s="85" t="s">
        <v>259</v>
      </c>
      <c r="F268" s="85">
        <v>620</v>
      </c>
      <c r="G268" s="82">
        <f>10314.4+6938</f>
        <v>17252.4</v>
      </c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</row>
    <row r="269" spans="1:22" s="88" customFormat="1" ht="13.5" hidden="1">
      <c r="A269" s="37"/>
      <c r="B269" s="80"/>
      <c r="C269" s="84"/>
      <c r="D269" s="84"/>
      <c r="E269" s="85"/>
      <c r="F269" s="85"/>
      <c r="G269" s="82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</row>
    <row r="270" spans="1:22" s="88" customFormat="1" ht="29.25" customHeight="1">
      <c r="A270" s="83" t="s">
        <v>261</v>
      </c>
      <c r="B270" s="80" t="s">
        <v>101</v>
      </c>
      <c r="C270" s="84" t="s">
        <v>219</v>
      </c>
      <c r="D270" s="84" t="s">
        <v>210</v>
      </c>
      <c r="E270" s="85" t="s">
        <v>417</v>
      </c>
      <c r="F270" s="85"/>
      <c r="G270" s="91">
        <v>3585.6</v>
      </c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</row>
    <row r="271" spans="1:22" s="88" customFormat="1" ht="15.75" customHeight="1">
      <c r="A271" s="89" t="s">
        <v>81</v>
      </c>
      <c r="B271" s="80" t="s">
        <v>101</v>
      </c>
      <c r="C271" s="84" t="s">
        <v>219</v>
      </c>
      <c r="D271" s="84" t="s">
        <v>210</v>
      </c>
      <c r="E271" s="85" t="s">
        <v>417</v>
      </c>
      <c r="F271" s="85">
        <v>620</v>
      </c>
      <c r="G271" s="91">
        <v>3585.6</v>
      </c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</row>
    <row r="272" spans="1:22" s="88" customFormat="1" ht="16.5" customHeight="1" hidden="1">
      <c r="A272" s="89"/>
      <c r="B272" s="80"/>
      <c r="C272" s="84"/>
      <c r="D272" s="84"/>
      <c r="E272" s="85"/>
      <c r="F272" s="85"/>
      <c r="G272" s="91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</row>
    <row r="273" spans="1:22" s="88" customFormat="1" ht="27" customHeight="1" hidden="1">
      <c r="A273" s="89" t="s">
        <v>143</v>
      </c>
      <c r="B273" s="80" t="s">
        <v>101</v>
      </c>
      <c r="C273" s="84" t="s">
        <v>219</v>
      </c>
      <c r="D273" s="84" t="s">
        <v>210</v>
      </c>
      <c r="E273" s="85" t="s">
        <v>144</v>
      </c>
      <c r="F273" s="85"/>
      <c r="G273" s="91">
        <v>0</v>
      </c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</row>
    <row r="274" spans="1:22" s="88" customFormat="1" ht="16.5" customHeight="1" hidden="1">
      <c r="A274" s="89" t="s">
        <v>81</v>
      </c>
      <c r="B274" s="80" t="s">
        <v>101</v>
      </c>
      <c r="C274" s="84" t="s">
        <v>219</v>
      </c>
      <c r="D274" s="84" t="s">
        <v>210</v>
      </c>
      <c r="E274" s="85" t="s">
        <v>144</v>
      </c>
      <c r="F274" s="85">
        <v>620</v>
      </c>
      <c r="G274" s="91">
        <v>0</v>
      </c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</row>
    <row r="275" spans="1:22" s="88" customFormat="1" ht="12.75">
      <c r="A275" s="89" t="s">
        <v>106</v>
      </c>
      <c r="B275" s="80" t="s">
        <v>101</v>
      </c>
      <c r="C275" s="84">
        <v>10</v>
      </c>
      <c r="D275" s="84" t="s">
        <v>340</v>
      </c>
      <c r="E275" s="85"/>
      <c r="F275" s="85"/>
      <c r="G275" s="91">
        <f>G276+G283</f>
        <v>7352.6</v>
      </c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</row>
    <row r="276" spans="1:22" s="88" customFormat="1" ht="12.75">
      <c r="A276" s="83" t="s">
        <v>1</v>
      </c>
      <c r="B276" s="80" t="s">
        <v>101</v>
      </c>
      <c r="C276" s="84">
        <v>10</v>
      </c>
      <c r="D276" s="84" t="s">
        <v>210</v>
      </c>
      <c r="E276" s="84"/>
      <c r="F276" s="84"/>
      <c r="G276" s="82">
        <f>G281</f>
        <v>4152.6</v>
      </c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</row>
    <row r="277" spans="1:22" s="88" customFormat="1" ht="28.5" customHeight="1">
      <c r="A277" s="83" t="s">
        <v>158</v>
      </c>
      <c r="B277" s="80" t="s">
        <v>101</v>
      </c>
      <c r="C277" s="84">
        <v>10</v>
      </c>
      <c r="D277" s="84" t="s">
        <v>210</v>
      </c>
      <c r="E277" s="85" t="s">
        <v>155</v>
      </c>
      <c r="F277" s="84"/>
      <c r="G277" s="82">
        <v>4152.6</v>
      </c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</row>
    <row r="278" spans="1:22" s="88" customFormat="1" ht="15" customHeight="1">
      <c r="A278" s="83" t="s">
        <v>324</v>
      </c>
      <c r="B278" s="80" t="s">
        <v>101</v>
      </c>
      <c r="C278" s="84">
        <v>10</v>
      </c>
      <c r="D278" s="84" t="s">
        <v>210</v>
      </c>
      <c r="E278" s="85" t="s">
        <v>297</v>
      </c>
      <c r="F278" s="84"/>
      <c r="G278" s="82">
        <v>4152.6</v>
      </c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</row>
    <row r="279" spans="1:22" s="88" customFormat="1" ht="32.25" customHeight="1">
      <c r="A279" s="83" t="s">
        <v>327</v>
      </c>
      <c r="B279" s="80" t="s">
        <v>101</v>
      </c>
      <c r="C279" s="84">
        <v>10</v>
      </c>
      <c r="D279" s="84" t="s">
        <v>210</v>
      </c>
      <c r="E279" s="85" t="s">
        <v>322</v>
      </c>
      <c r="F279" s="85"/>
      <c r="G279" s="82">
        <v>4152.6</v>
      </c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</row>
    <row r="280" spans="1:22" s="88" customFormat="1" ht="27.75" customHeight="1">
      <c r="A280" s="83" t="s">
        <v>316</v>
      </c>
      <c r="B280" s="80" t="s">
        <v>101</v>
      </c>
      <c r="C280" s="84">
        <v>10</v>
      </c>
      <c r="D280" s="84" t="s">
        <v>210</v>
      </c>
      <c r="E280" s="85" t="s">
        <v>315</v>
      </c>
      <c r="F280" s="85"/>
      <c r="G280" s="82">
        <v>4152.6</v>
      </c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</row>
    <row r="281" spans="1:22" s="88" customFormat="1" ht="15" customHeight="1">
      <c r="A281" s="89" t="s">
        <v>82</v>
      </c>
      <c r="B281" s="80" t="s">
        <v>101</v>
      </c>
      <c r="C281" s="84">
        <v>10</v>
      </c>
      <c r="D281" s="84" t="s">
        <v>210</v>
      </c>
      <c r="E281" s="85" t="s">
        <v>315</v>
      </c>
      <c r="F281" s="85">
        <v>310</v>
      </c>
      <c r="G281" s="82">
        <v>4152.6</v>
      </c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</row>
    <row r="282" spans="1:22" s="88" customFormat="1" ht="15" customHeight="1">
      <c r="A282" s="83" t="s">
        <v>7</v>
      </c>
      <c r="B282" s="80" t="s">
        <v>101</v>
      </c>
      <c r="C282" s="84">
        <v>10</v>
      </c>
      <c r="D282" s="84" t="s">
        <v>212</v>
      </c>
      <c r="E282" s="85"/>
      <c r="F282" s="85"/>
      <c r="G282" s="82">
        <f>G287+G290+G293+G296</f>
        <v>3200</v>
      </c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</row>
    <row r="283" spans="1:22" s="88" customFormat="1" ht="32.25" customHeight="1">
      <c r="A283" s="83" t="s">
        <v>228</v>
      </c>
      <c r="B283" s="80" t="s">
        <v>101</v>
      </c>
      <c r="C283" s="84">
        <v>10</v>
      </c>
      <c r="D283" s="84" t="s">
        <v>212</v>
      </c>
      <c r="E283" s="85" t="s">
        <v>65</v>
      </c>
      <c r="F283" s="84"/>
      <c r="G283" s="82">
        <f>G287+G288+G292+G296</f>
        <v>3200</v>
      </c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</row>
    <row r="284" spans="1:22" s="88" customFormat="1" ht="17.25" customHeight="1">
      <c r="A284" s="83" t="s">
        <v>324</v>
      </c>
      <c r="B284" s="80" t="s">
        <v>101</v>
      </c>
      <c r="C284" s="84">
        <v>10</v>
      </c>
      <c r="D284" s="84" t="s">
        <v>212</v>
      </c>
      <c r="E284" s="85" t="s">
        <v>273</v>
      </c>
      <c r="F284" s="84"/>
      <c r="G284" s="82">
        <f>G287+G290+G293+G296</f>
        <v>3200</v>
      </c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</row>
    <row r="285" spans="1:22" s="88" customFormat="1" ht="27" customHeight="1">
      <c r="A285" s="83" t="s">
        <v>268</v>
      </c>
      <c r="B285" s="80" t="s">
        <v>101</v>
      </c>
      <c r="C285" s="84">
        <v>10</v>
      </c>
      <c r="D285" s="84" t="s">
        <v>212</v>
      </c>
      <c r="E285" s="85" t="s">
        <v>267</v>
      </c>
      <c r="F285" s="84"/>
      <c r="G285" s="82">
        <f>750+50</f>
        <v>800</v>
      </c>
      <c r="H285" s="170" t="s">
        <v>424</v>
      </c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</row>
    <row r="286" spans="1:22" s="88" customFormat="1" ht="12" customHeight="1">
      <c r="A286" s="117" t="s">
        <v>66</v>
      </c>
      <c r="B286" s="80" t="s">
        <v>101</v>
      </c>
      <c r="C286" s="84">
        <v>10</v>
      </c>
      <c r="D286" s="84" t="s">
        <v>212</v>
      </c>
      <c r="E286" s="85" t="s">
        <v>270</v>
      </c>
      <c r="F286" s="84"/>
      <c r="G286" s="82">
        <f>750+50</f>
        <v>800</v>
      </c>
      <c r="H286" s="122"/>
      <c r="I286" s="122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</row>
    <row r="287" spans="1:22" s="88" customFormat="1" ht="14.25" customHeight="1">
      <c r="A287" s="89" t="s">
        <v>83</v>
      </c>
      <c r="B287" s="80" t="s">
        <v>101</v>
      </c>
      <c r="C287" s="84">
        <v>10</v>
      </c>
      <c r="D287" s="84" t="s">
        <v>212</v>
      </c>
      <c r="E287" s="85" t="s">
        <v>270</v>
      </c>
      <c r="F287" s="84">
        <v>320</v>
      </c>
      <c r="G287" s="82">
        <f>750+50</f>
        <v>800</v>
      </c>
      <c r="H287" s="122"/>
      <c r="I287" s="122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</row>
    <row r="288" spans="1:22" s="88" customFormat="1" ht="27" customHeight="1">
      <c r="A288" s="83" t="s">
        <v>271</v>
      </c>
      <c r="B288" s="80" t="s">
        <v>101</v>
      </c>
      <c r="C288" s="84">
        <v>10</v>
      </c>
      <c r="D288" s="84" t="s">
        <v>212</v>
      </c>
      <c r="E288" s="85" t="s">
        <v>272</v>
      </c>
      <c r="F288" s="85"/>
      <c r="G288" s="91">
        <f>1540+300</f>
        <v>1840</v>
      </c>
      <c r="H288" s="122"/>
      <c r="I288" s="122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</row>
    <row r="289" spans="1:22" s="88" customFormat="1" ht="25.5" customHeight="1">
      <c r="A289" s="83" t="s">
        <v>196</v>
      </c>
      <c r="B289" s="80" t="s">
        <v>101</v>
      </c>
      <c r="C289" s="84">
        <v>10</v>
      </c>
      <c r="D289" s="84" t="s">
        <v>212</v>
      </c>
      <c r="E289" s="85" t="s">
        <v>278</v>
      </c>
      <c r="F289" s="85"/>
      <c r="G289" s="91">
        <f>1540+300</f>
        <v>1840</v>
      </c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</row>
    <row r="290" spans="1:22" s="88" customFormat="1" ht="14.25" customHeight="1">
      <c r="A290" s="89" t="s">
        <v>83</v>
      </c>
      <c r="B290" s="80" t="s">
        <v>101</v>
      </c>
      <c r="C290" s="84">
        <v>10</v>
      </c>
      <c r="D290" s="84" t="s">
        <v>212</v>
      </c>
      <c r="E290" s="85" t="s">
        <v>278</v>
      </c>
      <c r="F290" s="85">
        <v>320</v>
      </c>
      <c r="G290" s="91">
        <f>1540+300</f>
        <v>1840</v>
      </c>
      <c r="H290" s="170" t="s">
        <v>423</v>
      </c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</row>
    <row r="291" spans="1:22" s="88" customFormat="1" ht="25.5" customHeight="1">
      <c r="A291" s="83" t="s">
        <v>279</v>
      </c>
      <c r="B291" s="80" t="s">
        <v>101</v>
      </c>
      <c r="C291" s="80" t="s">
        <v>107</v>
      </c>
      <c r="D291" s="80" t="s">
        <v>108</v>
      </c>
      <c r="E291" s="109" t="s">
        <v>280</v>
      </c>
      <c r="F291" s="85"/>
      <c r="G291" s="91">
        <v>100</v>
      </c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</row>
    <row r="292" spans="1:22" s="88" customFormat="1" ht="15" customHeight="1">
      <c r="A292" s="83" t="s">
        <v>109</v>
      </c>
      <c r="B292" s="80" t="s">
        <v>101</v>
      </c>
      <c r="C292" s="80" t="s">
        <v>107</v>
      </c>
      <c r="D292" s="80" t="s">
        <v>108</v>
      </c>
      <c r="E292" s="109" t="s">
        <v>281</v>
      </c>
      <c r="F292" s="85"/>
      <c r="G292" s="91">
        <v>100</v>
      </c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</row>
    <row r="293" spans="1:22" s="88" customFormat="1" ht="12" customHeight="1">
      <c r="A293" s="89" t="s">
        <v>83</v>
      </c>
      <c r="B293" s="80" t="s">
        <v>101</v>
      </c>
      <c r="C293" s="80" t="s">
        <v>107</v>
      </c>
      <c r="D293" s="80" t="s">
        <v>108</v>
      </c>
      <c r="E293" s="109" t="s">
        <v>281</v>
      </c>
      <c r="F293" s="85">
        <v>320</v>
      </c>
      <c r="G293" s="91">
        <v>100</v>
      </c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</row>
    <row r="294" spans="1:22" s="88" customFormat="1" ht="14.25" customHeight="1">
      <c r="A294" s="83" t="s">
        <v>282</v>
      </c>
      <c r="B294" s="80" t="s">
        <v>101</v>
      </c>
      <c r="C294" s="80" t="s">
        <v>107</v>
      </c>
      <c r="D294" s="80" t="s">
        <v>108</v>
      </c>
      <c r="E294" s="109" t="s">
        <v>283</v>
      </c>
      <c r="F294" s="100"/>
      <c r="G294" s="91">
        <v>460</v>
      </c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</row>
    <row r="295" spans="1:22" s="88" customFormat="1" ht="18" customHeight="1">
      <c r="A295" s="83" t="s">
        <v>188</v>
      </c>
      <c r="B295" s="80" t="s">
        <v>101</v>
      </c>
      <c r="C295" s="80" t="s">
        <v>107</v>
      </c>
      <c r="D295" s="80" t="s">
        <v>108</v>
      </c>
      <c r="E295" s="109" t="s">
        <v>284</v>
      </c>
      <c r="F295" s="100"/>
      <c r="G295" s="91">
        <v>460</v>
      </c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</row>
    <row r="296" spans="1:22" s="88" customFormat="1" ht="18" customHeight="1">
      <c r="A296" s="89" t="s">
        <v>83</v>
      </c>
      <c r="B296" s="80" t="s">
        <v>101</v>
      </c>
      <c r="C296" s="80" t="s">
        <v>107</v>
      </c>
      <c r="D296" s="80" t="s">
        <v>108</v>
      </c>
      <c r="E296" s="109" t="s">
        <v>284</v>
      </c>
      <c r="F296" s="85">
        <v>320</v>
      </c>
      <c r="G296" s="91">
        <v>460</v>
      </c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</row>
    <row r="297" spans="1:22" s="88" customFormat="1" ht="29.25" customHeight="1" hidden="1">
      <c r="A297" s="83" t="s">
        <v>123</v>
      </c>
      <c r="B297" s="80" t="s">
        <v>101</v>
      </c>
      <c r="C297" s="80" t="s">
        <v>125</v>
      </c>
      <c r="D297" s="80" t="s">
        <v>108</v>
      </c>
      <c r="E297" s="109" t="s">
        <v>124</v>
      </c>
      <c r="F297" s="85"/>
      <c r="G297" s="91">
        <v>0</v>
      </c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</row>
    <row r="298" spans="1:22" s="88" customFormat="1" ht="18.75" customHeight="1" hidden="1">
      <c r="A298" s="83" t="s">
        <v>27</v>
      </c>
      <c r="B298" s="80" t="s">
        <v>101</v>
      </c>
      <c r="C298" s="80" t="s">
        <v>125</v>
      </c>
      <c r="D298" s="80" t="s">
        <v>108</v>
      </c>
      <c r="E298" s="109" t="s">
        <v>124</v>
      </c>
      <c r="F298" s="85">
        <v>540</v>
      </c>
      <c r="G298" s="91">
        <v>0</v>
      </c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</row>
    <row r="299" spans="1:22" s="88" customFormat="1" ht="12.75">
      <c r="A299" s="89" t="s">
        <v>110</v>
      </c>
      <c r="B299" s="80" t="s">
        <v>101</v>
      </c>
      <c r="C299" s="84">
        <v>11</v>
      </c>
      <c r="D299" s="84" t="s">
        <v>340</v>
      </c>
      <c r="E299" s="85"/>
      <c r="F299" s="85"/>
      <c r="G299" s="91">
        <f>G300</f>
        <v>2710</v>
      </c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</row>
    <row r="300" spans="1:22" s="88" customFormat="1" ht="18" customHeight="1">
      <c r="A300" s="83" t="s">
        <v>0</v>
      </c>
      <c r="B300" s="80" t="s">
        <v>101</v>
      </c>
      <c r="C300" s="84">
        <v>11</v>
      </c>
      <c r="D300" s="84" t="s">
        <v>217</v>
      </c>
      <c r="E300" s="84"/>
      <c r="F300" s="84"/>
      <c r="G300" s="91">
        <v>2710</v>
      </c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</row>
    <row r="301" spans="1:22" s="88" customFormat="1" ht="27.75" customHeight="1">
      <c r="A301" s="83" t="s">
        <v>227</v>
      </c>
      <c r="B301" s="80" t="s">
        <v>101</v>
      </c>
      <c r="C301" s="84">
        <v>11</v>
      </c>
      <c r="D301" s="84" t="s">
        <v>217</v>
      </c>
      <c r="E301" s="85" t="s">
        <v>39</v>
      </c>
      <c r="F301" s="84"/>
      <c r="G301" s="91">
        <v>2710</v>
      </c>
      <c r="H301" s="86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</row>
    <row r="302" spans="1:22" s="88" customFormat="1" ht="15" customHeight="1">
      <c r="A302" s="83" t="s">
        <v>274</v>
      </c>
      <c r="B302" s="80" t="s">
        <v>101</v>
      </c>
      <c r="C302" s="84">
        <v>11</v>
      </c>
      <c r="D302" s="84" t="s">
        <v>217</v>
      </c>
      <c r="E302" s="85" t="s">
        <v>275</v>
      </c>
      <c r="F302" s="84"/>
      <c r="G302" s="91"/>
      <c r="H302" s="86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</row>
    <row r="303" spans="1:22" s="88" customFormat="1" ht="27.75" customHeight="1">
      <c r="A303" s="83" t="s">
        <v>264</v>
      </c>
      <c r="B303" s="80" t="s">
        <v>101</v>
      </c>
      <c r="C303" s="84">
        <v>11</v>
      </c>
      <c r="D303" s="84" t="s">
        <v>217</v>
      </c>
      <c r="E303" s="85" t="s">
        <v>262</v>
      </c>
      <c r="F303" s="85"/>
      <c r="G303" s="91">
        <v>2710</v>
      </c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</row>
    <row r="304" spans="1:22" s="88" customFormat="1" ht="16.5" customHeight="1">
      <c r="A304" s="37" t="s">
        <v>265</v>
      </c>
      <c r="B304" s="80" t="s">
        <v>101</v>
      </c>
      <c r="C304" s="84">
        <v>11</v>
      </c>
      <c r="D304" s="84" t="s">
        <v>217</v>
      </c>
      <c r="E304" s="85" t="s">
        <v>266</v>
      </c>
      <c r="F304" s="85"/>
      <c r="G304" s="91">
        <v>2710</v>
      </c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</row>
    <row r="305" spans="1:22" s="88" customFormat="1" ht="15" customHeight="1">
      <c r="A305" s="89" t="s">
        <v>77</v>
      </c>
      <c r="B305" s="80" t="s">
        <v>101</v>
      </c>
      <c r="C305" s="84">
        <v>11</v>
      </c>
      <c r="D305" s="84" t="s">
        <v>217</v>
      </c>
      <c r="E305" s="85" t="s">
        <v>266</v>
      </c>
      <c r="F305" s="85">
        <v>240</v>
      </c>
      <c r="G305" s="91">
        <v>2710</v>
      </c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</row>
    <row r="306" spans="1:22" s="88" customFormat="1" ht="12.75">
      <c r="A306" s="84" t="s">
        <v>111</v>
      </c>
      <c r="B306" s="84"/>
      <c r="C306" s="84"/>
      <c r="D306" s="84"/>
      <c r="E306" s="84"/>
      <c r="F306" s="84"/>
      <c r="G306" s="82">
        <f>G275+G260+G251+G159+G133+G106+G99+G6+G299</f>
        <v>333918.92000000004</v>
      </c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</row>
    <row r="307" spans="1:22" s="88" customFormat="1" ht="12.75">
      <c r="A307" s="118"/>
      <c r="B307" s="118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</row>
    <row r="308" spans="8:22" s="88" customFormat="1" ht="12.75"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</row>
  </sheetData>
  <sheetProtection/>
  <mergeCells count="12">
    <mergeCell ref="I226:J226"/>
    <mergeCell ref="I225:J225"/>
    <mergeCell ref="H78:J78"/>
    <mergeCell ref="C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2021-11-23T07:03:01Z</cp:lastPrinted>
  <dcterms:created xsi:type="dcterms:W3CDTF">2006-02-07T16:01:49Z</dcterms:created>
  <dcterms:modified xsi:type="dcterms:W3CDTF">2021-12-08T12:44:03Z</dcterms:modified>
  <cp:category/>
  <cp:version/>
  <cp:contentType/>
  <cp:contentStatus/>
</cp:coreProperties>
</file>